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Ingab\Desktop\"/>
    </mc:Choice>
  </mc:AlternateContent>
  <xr:revisionPtr revIDLastSave="0" documentId="13_ncr:1_{E633721B-7CB0-4105-B2C3-D5B3119706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externalReferences>
    <externalReference r:id="rId2"/>
  </externalReferences>
  <definedNames>
    <definedName name="sistema1">'[1]1.vardai'!$B$22</definedName>
    <definedName name="sistema2">'[1]1.vardai'!$B$23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K12" i="1"/>
  <c r="L12" i="1"/>
  <c r="O12" i="1"/>
  <c r="P12" i="1"/>
  <c r="Q12" i="1"/>
  <c r="F13" i="1"/>
  <c r="G13" i="1"/>
  <c r="H13" i="1"/>
  <c r="I13" i="1"/>
  <c r="J13" i="1"/>
  <c r="K13" i="1"/>
  <c r="L13" i="1"/>
  <c r="M13" i="1"/>
  <c r="N13" i="1"/>
  <c r="O13" i="1"/>
  <c r="P13" i="1"/>
  <c r="Q13" i="1"/>
  <c r="F14" i="1"/>
  <c r="G14" i="1"/>
  <c r="H14" i="1"/>
  <c r="I14" i="1"/>
  <c r="J14" i="1"/>
  <c r="K14" i="1"/>
  <c r="L14" i="1"/>
  <c r="M14" i="1"/>
  <c r="N14" i="1"/>
  <c r="O14" i="1"/>
  <c r="P14" i="1"/>
  <c r="Q14" i="1"/>
  <c r="F15" i="1"/>
  <c r="G15" i="1"/>
  <c r="H15" i="1"/>
  <c r="I15" i="1"/>
  <c r="J15" i="1"/>
  <c r="K15" i="1"/>
  <c r="L15" i="1"/>
  <c r="M15" i="1"/>
  <c r="N15" i="1"/>
  <c r="O15" i="1"/>
  <c r="P15" i="1"/>
  <c r="Q15" i="1"/>
  <c r="F16" i="1"/>
  <c r="G16" i="1"/>
  <c r="H16" i="1"/>
  <c r="I16" i="1"/>
  <c r="J16" i="1"/>
  <c r="K16" i="1"/>
  <c r="L16" i="1"/>
  <c r="M16" i="1"/>
  <c r="N16" i="1"/>
  <c r="O16" i="1"/>
  <c r="P16" i="1"/>
  <c r="Q16" i="1"/>
  <c r="G17" i="1"/>
  <c r="H17" i="1"/>
  <c r="I17" i="1"/>
  <c r="K17" i="1"/>
  <c r="L17" i="1"/>
  <c r="M17" i="1"/>
  <c r="N17" i="1"/>
  <c r="O17" i="1"/>
  <c r="P17" i="1"/>
  <c r="Q17" i="1"/>
  <c r="F18" i="1"/>
  <c r="G18" i="1"/>
  <c r="H18" i="1"/>
  <c r="I18" i="1"/>
  <c r="J18" i="1"/>
  <c r="K18" i="1"/>
  <c r="L18" i="1"/>
  <c r="M18" i="1"/>
  <c r="N18" i="1"/>
  <c r="O18" i="1"/>
  <c r="P18" i="1"/>
  <c r="Q18" i="1"/>
  <c r="G19" i="1"/>
  <c r="H19" i="1"/>
  <c r="I19" i="1"/>
  <c r="K19" i="1"/>
  <c r="L19" i="1"/>
  <c r="N19" i="1"/>
  <c r="O19" i="1"/>
  <c r="P19" i="1"/>
  <c r="Q19" i="1"/>
  <c r="G20" i="1"/>
  <c r="H20" i="1"/>
  <c r="I20" i="1"/>
  <c r="K20" i="1"/>
  <c r="L20" i="1"/>
  <c r="N20" i="1"/>
  <c r="O20" i="1"/>
  <c r="P20" i="1"/>
  <c r="Q20" i="1"/>
  <c r="G21" i="1"/>
  <c r="H21" i="1"/>
  <c r="I21" i="1"/>
  <c r="K21" i="1"/>
  <c r="L21" i="1"/>
  <c r="N21" i="1"/>
  <c r="O21" i="1"/>
  <c r="P21" i="1"/>
  <c r="Q21" i="1"/>
  <c r="G22" i="1"/>
  <c r="H22" i="1"/>
  <c r="I22" i="1"/>
  <c r="K22" i="1"/>
  <c r="L22" i="1"/>
  <c r="M22" i="1"/>
  <c r="N22" i="1"/>
  <c r="O22" i="1"/>
  <c r="P22" i="1"/>
  <c r="Q22" i="1"/>
  <c r="Q23" i="1"/>
  <c r="E1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W23" i="1"/>
  <c r="V23" i="1"/>
  <c r="U23" i="1"/>
  <c r="T23" i="1"/>
  <c r="S23" i="1"/>
  <c r="R23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D22" i="1"/>
  <c r="C22" i="1"/>
  <c r="B22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D21" i="1"/>
  <c r="C21" i="1"/>
  <c r="B21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D20" i="1"/>
  <c r="C20" i="1"/>
  <c r="B20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D19" i="1"/>
  <c r="C19" i="1"/>
  <c r="B19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D18" i="1"/>
  <c r="C18" i="1"/>
  <c r="B18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D17" i="1"/>
  <c r="C17" i="1"/>
  <c r="B17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D16" i="1"/>
  <c r="C16" i="1"/>
  <c r="B16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D15" i="1"/>
  <c r="C15" i="1"/>
  <c r="B15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D14" i="1"/>
  <c r="C14" i="1"/>
  <c r="B14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D13" i="1"/>
  <c r="C13" i="1"/>
  <c r="B13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D12" i="1"/>
  <c r="C12" i="1"/>
  <c r="B12" i="1"/>
  <c r="Z6" i="1"/>
  <c r="F6" i="1"/>
  <c r="E17" i="1" l="1"/>
  <c r="AV17" i="1" s="1"/>
  <c r="E22" i="1"/>
  <c r="AV22" i="1" s="1"/>
  <c r="E21" i="1"/>
  <c r="E14" i="1"/>
  <c r="AV14" i="1" s="1"/>
  <c r="E18" i="1"/>
  <c r="E20" i="1"/>
  <c r="E19" i="1"/>
  <c r="E16" i="1"/>
  <c r="E15" i="1"/>
  <c r="AV15" i="1" s="1"/>
  <c r="AV18" i="1" l="1"/>
  <c r="AV13" i="1"/>
  <c r="AV21" i="1"/>
  <c r="AV23" i="1"/>
  <c r="AV20" i="1"/>
  <c r="AV19" i="1"/>
  <c r="AV16" i="1"/>
  <c r="AV12" i="1"/>
</calcChain>
</file>

<file path=xl/sharedStrings.xml><?xml version="1.0" encoding="utf-8"?>
<sst xmlns="http://schemas.openxmlformats.org/spreadsheetml/2006/main" count="77" uniqueCount="35">
  <si>
    <t>SĄNAUDŲ CENTRAS</t>
  </si>
  <si>
    <t>SĄNAUDŲ CENTRO VIDINĖ VEIKLA</t>
  </si>
  <si>
    <t>PASKIRSTYMO KRITERIJUS IR MATO VNT.</t>
  </si>
  <si>
    <t>PASKIRSTYMO KRITERIJAUS REIKŠMĖ, IŠ VISO</t>
  </si>
  <si>
    <t>PASKIRSTYMO KRITERIJAUS REIKŠMĖ KONKREČIAI PASLAUGAI</t>
  </si>
  <si>
    <t>ŠILUMOS GAMYBOS VERSLO VIENETAS</t>
  </si>
  <si>
    <t>ŠILUMOS PERDAVIMO VERSLO VIENETAS</t>
  </si>
  <si>
    <t>MAŽMENINIO APTARNAVIMO VERSLO VIENETAS</t>
  </si>
  <si>
    <t>KARŠTO VANDENS TIEKIMO VERSLO VIENETAS</t>
  </si>
  <si>
    <t>NEATSISKAITOMŲJŲ ŠILUMOS APSKAITOS PRIETAISŲ APTARNAVIMO VEIKLOS VERSLO VIENETAS</t>
  </si>
  <si>
    <t>PASTATŲ ŠILDYMO IR KARŠTO VANDENS SISTEMŲ PRIEŽIŪROS VERSLO VIENETAS</t>
  </si>
  <si>
    <t>PREKYBOS APYVARTINIAIS TARŠOS LEIDIMAIS IR SU JA SUSIJUSIOS VEIKLOS VERSLO VIENETAS</t>
  </si>
  <si>
    <t>KITOS REGULIUOJAMOSIOS VEIKLOS VERSLO VIENETAS**</t>
  </si>
  <si>
    <t>NEREGULIUOJAMOSIOS VEIKLOS VERSLO VIENETAS**</t>
  </si>
  <si>
    <t>ŠILUMOS (PRODUKTO) GAMYBA</t>
  </si>
  <si>
    <t>ŠILUMOS POREIKIO PIKO PAJĖGUMŲ IR REZERVINĖS GALIOS UŽTIKRINIMAS</t>
  </si>
  <si>
    <t>ŠILUMOS PERDAVIMAS CENTRALIZUOTO ŠILUMOS TIEKIMO SISTEMOS TINKLAIS</t>
  </si>
  <si>
    <t xml:space="preserve">BALANSAVIMAS CENTRALIZUOTO ŠILUMOS TIEKIMO SISTEMOJE </t>
  </si>
  <si>
    <t>TERMOFIKATO PARDAVIMAS</t>
  </si>
  <si>
    <t xml:space="preserve">... PASLAUGA (PRODUKTAS) </t>
  </si>
  <si>
    <t xml:space="preserve">KARŠTO VANDENS TIEKIMAS (RUOŠIMAS IR VARTOTOJŲ MAŽMENINIS APTARNAVIMAS) </t>
  </si>
  <si>
    <t>KARŠTO VANDENS TEMPERATŪROS PALAIKYMAS</t>
  </si>
  <si>
    <t>KARŠTO VANDENS APSKAITOS PRIETAISŲ APTARNAVIMAS</t>
  </si>
  <si>
    <t>PASTATŲ ŠILDYMO IR KARŠTO VANDENS SISTEMŲ EINAMOJI PRIEŽIŪRA</t>
  </si>
  <si>
    <t>PASTATŲ ŠILDYMO IR KARŠTO VANDENS SISTEMŲ REKONSTRUKCIJA</t>
  </si>
  <si>
    <t>KATILINIŲ IR ELEKTRODINIŲ KATILINIŲ KOLEKTORIUOSE</t>
  </si>
  <si>
    <t>KOGENERACINĖSE JĖGAINĖSE</t>
  </si>
  <si>
    <t>A</t>
  </si>
  <si>
    <t>B</t>
  </si>
  <si>
    <t>C</t>
  </si>
  <si>
    <t>D</t>
  </si>
  <si>
    <t>Bendrosios sąnaudos</t>
  </si>
  <si>
    <t>UAB "Birštono šiluma"</t>
  </si>
  <si>
    <t>PASKIRSTYMO KRITERIJŲ SĄRAŠAS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</si>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</sst>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;\-#,##0;\-"/>
    <numFmt numFmtId="165" formatCode="#,##0.00;\-#,##0.00;\-"/>
    <numFmt numFmtId="167" formatCode="_-* #,##0\ _L_t_-;\-* #,##0\ _L_t_-;_-* &quot;-&quot;??\ _L_t_-;_-@_-"/>
  </numFmts>
  <fonts count="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center"/>
    </xf>
    <xf numFmtId="164" fontId="3" fillId="2" borderId="1" xfId="2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3" fillId="2" borderId="0" xfId="1" applyNumberFormat="1" applyFont="1" applyFill="1" applyAlignment="1">
      <alignment vertical="center"/>
    </xf>
    <xf numFmtId="3" fontId="3" fillId="2" borderId="1" xfId="2" applyNumberFormat="1" applyFont="1" applyFill="1" applyBorder="1" applyAlignment="1">
      <alignment vertical="center"/>
    </xf>
    <xf numFmtId="3" fontId="3" fillId="2" borderId="4" xfId="2" applyNumberFormat="1" applyFont="1" applyFill="1" applyBorder="1" applyAlignment="1">
      <alignment horizontal="left" vertical="center"/>
    </xf>
    <xf numFmtId="3" fontId="3" fillId="2" borderId="6" xfId="2" applyNumberFormat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top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/>
    </xf>
    <xf numFmtId="167" fontId="3" fillId="2" borderId="2" xfId="4" applyNumberFormat="1" applyFont="1" applyFill="1" applyBorder="1" applyAlignment="1">
      <alignment horizontal="center" vertical="center"/>
    </xf>
    <xf numFmtId="167" fontId="3" fillId="2" borderId="7" xfId="4" applyNumberFormat="1" applyFont="1" applyFill="1" applyBorder="1" applyAlignment="1">
      <alignment horizontal="center" vertical="center"/>
    </xf>
  </cellXfs>
  <cellStyles count="5">
    <cellStyle name="Comma" xfId="4" builtinId="3"/>
    <cellStyle name="Normal" xfId="0" builtinId="0"/>
    <cellStyle name="Normal 10 8 2" xfId="3" xr:uid="{00000000-0005-0000-0000-000001000000}"/>
    <cellStyle name="Normal 11 7 2" xfId="2" xr:uid="{00000000-0005-0000-0000-000002000000}"/>
    <cellStyle name="Normal 2 2 3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ai/ATASKAITOS/VERTui/2022/2022%20RAS%20-%20MODEL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ADZIA"/>
      <sheetName val="Rodykle &gt;"/>
      <sheetName val="SUV"/>
      <sheetName val="KON"/>
      <sheetName val="RAS &gt;"/>
      <sheetName val="SAN"/>
      <sheetName val="PAJ"/>
      <sheetName val="PC"/>
      <sheetName val="Ivestis &gt;"/>
      <sheetName val="1.DK"/>
      <sheetName val="2.SAN"/>
      <sheetName val="2.KOR"/>
      <sheetName val="3.DU"/>
      <sheetName val="5.PAJ"/>
      <sheetName val="6.KITA"/>
      <sheetName val="RVA &gt;"/>
      <sheetName val="0"/>
      <sheetName val="1"/>
      <sheetName val="2"/>
      <sheetName val="4.TURT"/>
      <sheetName val="5"/>
      <sheetName val="6"/>
      <sheetName val="7"/>
      <sheetName val="8"/>
      <sheetName val="11"/>
      <sheetName val="12"/>
      <sheetName val="Nesikliai"/>
      <sheetName val="DSAIS &gt;"/>
      <sheetName val="F1"/>
      <sheetName val="F2"/>
      <sheetName val="F3"/>
      <sheetName val="F8"/>
      <sheetName val="F7"/>
      <sheetName val="F9"/>
      <sheetName val="F10"/>
      <sheetName val="F13"/>
      <sheetName val="F15"/>
      <sheetName val="Auditui &gt;"/>
      <sheetName val="Patikra"/>
      <sheetName val="TU priedai&gt;"/>
      <sheetName val="3.1"/>
      <sheetName val="3.2"/>
      <sheetName val="3.3"/>
      <sheetName val="3.4"/>
      <sheetName val="3.5"/>
      <sheetName val="Turtas"/>
      <sheetName val="Priedai &gt;"/>
      <sheetName val="A1"/>
      <sheetName val="A2"/>
      <sheetName val="A3"/>
      <sheetName val="A3_1"/>
      <sheetName val="A3_2"/>
      <sheetName val="A4"/>
      <sheetName val="A5"/>
      <sheetName val="A6"/>
      <sheetName val="A7"/>
      <sheetName val="A8"/>
      <sheetName val="A9"/>
      <sheetName val="A10"/>
      <sheetName val="A11"/>
      <sheetName val="Calc &gt;"/>
      <sheetName val="0.values"/>
      <sheetName val="1.vardai"/>
      <sheetName val="2.nesikliai"/>
      <sheetName val="3.pagrindinis"/>
      <sheetName val="4.analizei"/>
      <sheetName val="5.pajamos"/>
      <sheetName val="6.rodikliai"/>
      <sheetName val="7.turtas"/>
      <sheetName val="7.turtas^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>
            <v>1</v>
          </cell>
          <cell r="C6" t="str">
            <v>NS1</v>
          </cell>
          <cell r="D6" t="str">
            <v>Klientų aptarnavimas</v>
          </cell>
          <cell r="E6" t="str">
            <v>Klientų aptarnavimas</v>
          </cell>
          <cell r="F6" t="str">
            <v>Ataskaitinio laikotarpio pajamos</v>
          </cell>
        </row>
        <row r="8">
          <cell r="B8">
            <v>2</v>
          </cell>
          <cell r="C8" t="str">
            <v>NS2</v>
          </cell>
          <cell r="D8" t="str">
            <v>Personalo paskirstymas</v>
          </cell>
          <cell r="E8" t="str">
            <v>Personalo paskirstymas tarp veiklų 1</v>
          </cell>
          <cell r="F8" t="str">
            <v>Darbo laikas</v>
          </cell>
        </row>
        <row r="10">
          <cell r="B10">
            <v>3</v>
          </cell>
          <cell r="C10" t="str">
            <v>NS3</v>
          </cell>
          <cell r="D10" t="str">
            <v>Personalo paskirstymas</v>
          </cell>
          <cell r="E10" t="str">
            <v>Personalo paskirstymas tarp veiklų 2</v>
          </cell>
          <cell r="F10" t="str">
            <v>Darbo laikas</v>
          </cell>
        </row>
        <row r="12">
          <cell r="B12">
            <v>4</v>
          </cell>
          <cell r="C12" t="str">
            <v>NS4</v>
          </cell>
          <cell r="D12" t="str">
            <v>Personalo paskirstymas</v>
          </cell>
          <cell r="E12" t="str">
            <v>Personalo paskirstymas tarp veiklų 3</v>
          </cell>
          <cell r="F12" t="str">
            <v>Darbo laikas</v>
          </cell>
        </row>
        <row r="14">
          <cell r="B14">
            <v>5</v>
          </cell>
          <cell r="C14" t="str">
            <v>NS5</v>
          </cell>
          <cell r="D14" t="str">
            <v>Personalo paskirstymas</v>
          </cell>
          <cell r="E14" t="str">
            <v>Personalo paskirstymas tarp veiklų 4</v>
          </cell>
          <cell r="F14" t="str">
            <v>Darbo laikas</v>
          </cell>
        </row>
        <row r="16">
          <cell r="B16">
            <v>6</v>
          </cell>
          <cell r="C16" t="str">
            <v>NS6</v>
          </cell>
          <cell r="D16" t="str">
            <v>Personalo paskirstymas</v>
          </cell>
          <cell r="E16" t="str">
            <v>Personalo paskirstymas tarp veiklų 5</v>
          </cell>
          <cell r="F16" t="str">
            <v>Darbo laikas</v>
          </cell>
        </row>
        <row r="18">
          <cell r="B18">
            <v>7</v>
          </cell>
          <cell r="C18" t="str">
            <v>NS7</v>
          </cell>
          <cell r="D18" t="str">
            <v>Personalo paskirstymas</v>
          </cell>
          <cell r="E18" t="str">
            <v>Personalo paskirstymas tarp veiklų 6</v>
          </cell>
          <cell r="F18" t="str">
            <v>Darbo laikas</v>
          </cell>
        </row>
        <row r="20">
          <cell r="B20">
            <v>8</v>
          </cell>
          <cell r="C20" t="str">
            <v>NS8</v>
          </cell>
          <cell r="D20" t="str">
            <v>Infrastruktūros eksploatacija</v>
          </cell>
          <cell r="E20" t="str">
            <v>Transporto priemonių kuro sąnaudų paskirstymas</v>
          </cell>
          <cell r="F20" t="str">
            <v>Ataskaitinio laikotarpio vidutinis kuro suvartojimas</v>
          </cell>
        </row>
        <row r="22">
          <cell r="B22">
            <v>9</v>
          </cell>
          <cell r="C22" t="str">
            <v>NS9</v>
          </cell>
          <cell r="D22" t="str">
            <v>Infrastruktūros eksploatacija</v>
          </cell>
          <cell r="E22" t="str">
            <v>Transporto priemonių  eksploatacinių sąnaudų paskirstymas</v>
          </cell>
          <cell r="F22" t="str">
            <v>Ataskaitinio laikotarpio vidutinės transporto priemonių eksploatacinės sąnaudos</v>
          </cell>
        </row>
        <row r="24">
          <cell r="B24">
            <v>10</v>
          </cell>
          <cell r="C24" t="str">
            <v>NS10</v>
          </cell>
          <cell r="D24" t="str">
            <v>Infrastruktūros eksploatacija</v>
          </cell>
          <cell r="E24" t="str">
            <v>Turto draudimo sąnaudų paskirstymas</v>
          </cell>
          <cell r="F24" t="str">
            <v>Ataskaitinio laikotarpio vidutinės transporto priemonių draudimo sąnaudos</v>
          </cell>
        </row>
        <row r="26">
          <cell r="B26">
            <v>11</v>
          </cell>
          <cell r="C26" t="str">
            <v>NS11</v>
          </cell>
          <cell r="D26" t="str">
            <v>Infrastruktūros eksploatacija</v>
          </cell>
          <cell r="E26" t="str">
            <v>Mechanizmų kuro sąnaudų paskirstymas</v>
          </cell>
          <cell r="F26" t="str">
            <v>Ataskaitinio laikotarpio vidutinis kuro suvartojimas</v>
          </cell>
        </row>
        <row r="28">
          <cell r="B28">
            <v>12</v>
          </cell>
          <cell r="C28" t="str">
            <v>NS12</v>
          </cell>
        </row>
        <row r="30">
          <cell r="B30">
            <v>13</v>
          </cell>
          <cell r="C30" t="str">
            <v>NS13</v>
          </cell>
        </row>
        <row r="32">
          <cell r="B32">
            <v>14</v>
          </cell>
          <cell r="C32" t="str">
            <v>NS14</v>
          </cell>
        </row>
        <row r="34">
          <cell r="B34">
            <v>15</v>
          </cell>
          <cell r="C34" t="str">
            <v>NS15</v>
          </cell>
        </row>
        <row r="36">
          <cell r="B36">
            <v>16</v>
          </cell>
          <cell r="C36" t="str">
            <v>NS16</v>
          </cell>
        </row>
        <row r="38">
          <cell r="B38">
            <v>17</v>
          </cell>
          <cell r="C38" t="str">
            <v>NS17</v>
          </cell>
        </row>
        <row r="40">
          <cell r="B40">
            <v>18</v>
          </cell>
          <cell r="C40" t="str">
            <v>NS18</v>
          </cell>
        </row>
        <row r="42">
          <cell r="B42">
            <v>19</v>
          </cell>
          <cell r="C42" t="str">
            <v>NS19</v>
          </cell>
        </row>
        <row r="44">
          <cell r="B44">
            <v>20</v>
          </cell>
          <cell r="C44" t="str">
            <v>NS20</v>
          </cell>
        </row>
        <row r="46">
          <cell r="B46">
            <v>21</v>
          </cell>
          <cell r="C46" t="str">
            <v>NS21</v>
          </cell>
        </row>
        <row r="48">
          <cell r="B48">
            <v>22</v>
          </cell>
          <cell r="C48" t="str">
            <v>NS22</v>
          </cell>
        </row>
        <row r="50">
          <cell r="B50">
            <v>23</v>
          </cell>
          <cell r="C50" t="str">
            <v>NS23</v>
          </cell>
        </row>
        <row r="52">
          <cell r="B52">
            <v>24</v>
          </cell>
          <cell r="C52" t="str">
            <v>NS24</v>
          </cell>
        </row>
        <row r="54">
          <cell r="B54">
            <v>25</v>
          </cell>
          <cell r="C54" t="str">
            <v>NS25</v>
          </cell>
        </row>
        <row r="56">
          <cell r="B56">
            <v>26</v>
          </cell>
          <cell r="C56" t="str">
            <v>NS26</v>
          </cell>
        </row>
        <row r="58">
          <cell r="B58">
            <v>27</v>
          </cell>
          <cell r="C58" t="str">
            <v>NS27</v>
          </cell>
        </row>
        <row r="60">
          <cell r="B60">
            <v>28</v>
          </cell>
          <cell r="C60" t="str">
            <v>NS28</v>
          </cell>
        </row>
        <row r="62">
          <cell r="B62">
            <v>29</v>
          </cell>
          <cell r="C62" t="str">
            <v>NS29</v>
          </cell>
        </row>
        <row r="64">
          <cell r="B64">
            <v>30</v>
          </cell>
          <cell r="C64" t="str">
            <v>NS30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>
            <v>290314.95092283055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22">
          <cell r="B22" t="str">
            <v>1BRŠ</v>
          </cell>
        </row>
        <row r="23">
          <cell r="B23" t="str">
            <v>2KIT</v>
          </cell>
        </row>
      </sheetData>
      <sheetData sheetId="63"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</row>
        <row r="8">
          <cell r="F8">
            <v>0.6</v>
          </cell>
          <cell r="G8">
            <v>0</v>
          </cell>
          <cell r="H8">
            <v>0</v>
          </cell>
          <cell r="I8">
            <v>0</v>
          </cell>
          <cell r="J8">
            <v>0.4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</row>
        <row r="9">
          <cell r="F9">
            <v>0.25</v>
          </cell>
          <cell r="G9">
            <v>0</v>
          </cell>
          <cell r="H9">
            <v>0</v>
          </cell>
          <cell r="I9">
            <v>0</v>
          </cell>
          <cell r="J9">
            <v>0.25</v>
          </cell>
          <cell r="K9">
            <v>0</v>
          </cell>
          <cell r="L9">
            <v>0</v>
          </cell>
          <cell r="M9">
            <v>0.5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</row>
        <row r="10">
          <cell r="F10">
            <v>0.5</v>
          </cell>
          <cell r="G10">
            <v>0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0.25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0.5</v>
          </cell>
          <cell r="O11">
            <v>0</v>
          </cell>
          <cell r="P11">
            <v>0.5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F13">
            <v>0.4</v>
          </cell>
          <cell r="G13">
            <v>0</v>
          </cell>
          <cell r="H13">
            <v>0</v>
          </cell>
          <cell r="I13">
            <v>0</v>
          </cell>
          <cell r="J13">
            <v>0.6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</row>
      </sheetData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V25"/>
  <sheetViews>
    <sheetView tabSelected="1" zoomScale="70" zoomScaleNormal="70" workbookViewId="0">
      <selection activeCell="F3" sqref="F3"/>
    </sheetView>
  </sheetViews>
  <sheetFormatPr defaultColWidth="9.140625" defaultRowHeight="12.75" x14ac:dyDescent="0.2"/>
  <cols>
    <col min="1" max="1" width="3.5703125" style="1" customWidth="1"/>
    <col min="2" max="2" width="39.42578125" style="2" customWidth="1"/>
    <col min="3" max="3" width="33.28515625" style="2" customWidth="1"/>
    <col min="4" max="4" width="29.42578125" style="2" customWidth="1"/>
    <col min="5" max="5" width="17.140625" style="2" customWidth="1"/>
    <col min="6" max="6" width="18.42578125" style="2" customWidth="1"/>
    <col min="7" max="7" width="20" style="2" customWidth="1"/>
    <col min="8" max="8" width="19.42578125" style="2" customWidth="1"/>
    <col min="9" max="9" width="20.140625" style="2" customWidth="1"/>
    <col min="10" max="12" width="18.5703125" style="2" customWidth="1"/>
    <col min="13" max="13" width="16.42578125" style="2" customWidth="1"/>
    <col min="14" max="16" width="18.5703125" style="2" customWidth="1"/>
    <col min="17" max="17" width="36" style="2" customWidth="1"/>
    <col min="18" max="18" width="18.5703125" style="2" customWidth="1"/>
    <col min="19" max="19" width="20.7109375" style="2" customWidth="1"/>
    <col min="20" max="20" width="27.42578125" style="2" customWidth="1"/>
    <col min="21" max="21" width="15.28515625" style="2" customWidth="1"/>
    <col min="22" max="24" width="15.7109375" style="2" customWidth="1"/>
    <col min="25" max="25" width="25.7109375" style="2" customWidth="1"/>
    <col min="26" max="26" width="18.42578125" style="2" customWidth="1"/>
    <col min="27" max="27" width="20" style="2" customWidth="1"/>
    <col min="28" max="28" width="19.42578125" style="2" customWidth="1"/>
    <col min="29" max="29" width="20.140625" style="2" customWidth="1"/>
    <col min="30" max="32" width="18.5703125" style="2" customWidth="1"/>
    <col min="33" max="33" width="16.42578125" style="2" customWidth="1"/>
    <col min="34" max="36" width="18.5703125" style="2" customWidth="1"/>
    <col min="37" max="37" width="36" style="2" customWidth="1"/>
    <col min="38" max="38" width="18.5703125" style="2" customWidth="1"/>
    <col min="39" max="39" width="20.7109375" style="2" customWidth="1"/>
    <col min="40" max="40" width="27.42578125" style="2" customWidth="1"/>
    <col min="41" max="41" width="15.28515625" style="2" customWidth="1"/>
    <col min="42" max="44" width="15.7109375" style="2" customWidth="1"/>
    <col min="45" max="45" width="25.7109375" style="2" customWidth="1"/>
    <col min="46" max="46" width="17" style="2" customWidth="1"/>
    <col min="47" max="16384" width="9.140625" style="2"/>
  </cols>
  <sheetData>
    <row r="2" spans="1:48" x14ac:dyDescent="0.2">
      <c r="E2" s="25"/>
    </row>
    <row r="3" spans="1:48" x14ac:dyDescent="0.2">
      <c r="B3" s="2" t="s">
        <v>32</v>
      </c>
      <c r="E3" s="26"/>
    </row>
    <row r="6" spans="1:48" x14ac:dyDescent="0.2">
      <c r="B6" s="3" t="s">
        <v>33</v>
      </c>
      <c r="F6" s="20" t="str">
        <f>+sistema1</f>
        <v>1BRŠ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 t="str">
        <f>+sistema2</f>
        <v>2KIT</v>
      </c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8" s="3" customFormat="1" ht="12.75" customHeight="1" x14ac:dyDescent="0.2">
      <c r="A7" s="1"/>
      <c r="B7" s="21" t="s">
        <v>0</v>
      </c>
      <c r="C7" s="21" t="s">
        <v>1</v>
      </c>
      <c r="D7" s="21" t="s">
        <v>2</v>
      </c>
      <c r="E7" s="21" t="s">
        <v>3</v>
      </c>
      <c r="F7" s="20" t="s">
        <v>4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 t="s">
        <v>4</v>
      </c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</row>
    <row r="8" spans="1:48" s="3" customFormat="1" ht="105.75" customHeight="1" x14ac:dyDescent="0.2">
      <c r="A8" s="1"/>
      <c r="B8" s="22"/>
      <c r="C8" s="22"/>
      <c r="D8" s="22"/>
      <c r="E8" s="22"/>
      <c r="F8" s="13" t="s">
        <v>5</v>
      </c>
      <c r="G8" s="13"/>
      <c r="H8" s="13"/>
      <c r="I8" s="13"/>
      <c r="J8" s="17" t="s">
        <v>6</v>
      </c>
      <c r="K8" s="18"/>
      <c r="L8" s="19"/>
      <c r="M8" s="4" t="s">
        <v>7</v>
      </c>
      <c r="N8" s="13" t="s">
        <v>8</v>
      </c>
      <c r="O8" s="13"/>
      <c r="P8" s="13"/>
      <c r="Q8" s="4" t="s">
        <v>9</v>
      </c>
      <c r="R8" s="13" t="s">
        <v>10</v>
      </c>
      <c r="S8" s="13"/>
      <c r="T8" s="4" t="s">
        <v>11</v>
      </c>
      <c r="U8" s="4" t="s">
        <v>12</v>
      </c>
      <c r="V8" s="17" t="s">
        <v>13</v>
      </c>
      <c r="W8" s="18"/>
      <c r="X8" s="18"/>
      <c r="Y8" s="19"/>
      <c r="Z8" s="13" t="s">
        <v>5</v>
      </c>
      <c r="AA8" s="13"/>
      <c r="AB8" s="13"/>
      <c r="AC8" s="13"/>
      <c r="AD8" s="17" t="s">
        <v>6</v>
      </c>
      <c r="AE8" s="18"/>
      <c r="AF8" s="19"/>
      <c r="AG8" s="4" t="s">
        <v>7</v>
      </c>
      <c r="AH8" s="13" t="s">
        <v>8</v>
      </c>
      <c r="AI8" s="13"/>
      <c r="AJ8" s="13"/>
      <c r="AK8" s="4" t="s">
        <v>9</v>
      </c>
      <c r="AL8" s="13" t="s">
        <v>10</v>
      </c>
      <c r="AM8" s="13"/>
      <c r="AN8" s="4" t="s">
        <v>11</v>
      </c>
      <c r="AO8" s="4" t="s">
        <v>12</v>
      </c>
      <c r="AP8" s="17" t="s">
        <v>13</v>
      </c>
      <c r="AQ8" s="18"/>
      <c r="AR8" s="18"/>
      <c r="AS8" s="19"/>
    </row>
    <row r="9" spans="1:48" s="3" customFormat="1" ht="56.25" customHeight="1" x14ac:dyDescent="0.2">
      <c r="A9" s="1"/>
      <c r="B9" s="22"/>
      <c r="C9" s="22"/>
      <c r="D9" s="22"/>
      <c r="E9" s="22"/>
      <c r="F9" s="13" t="s">
        <v>14</v>
      </c>
      <c r="G9" s="13"/>
      <c r="H9" s="13" t="s">
        <v>15</v>
      </c>
      <c r="I9" s="13"/>
      <c r="J9" s="13" t="s">
        <v>16</v>
      </c>
      <c r="K9" s="13" t="s">
        <v>17</v>
      </c>
      <c r="L9" s="13" t="s">
        <v>18</v>
      </c>
      <c r="M9" s="13" t="s">
        <v>19</v>
      </c>
      <c r="N9" s="13" t="s">
        <v>20</v>
      </c>
      <c r="O9" s="13" t="s">
        <v>21</v>
      </c>
      <c r="P9" s="13" t="s">
        <v>22</v>
      </c>
      <c r="Q9" s="13" t="s">
        <v>19</v>
      </c>
      <c r="R9" s="13" t="s">
        <v>23</v>
      </c>
      <c r="S9" s="13" t="s">
        <v>24</v>
      </c>
      <c r="T9" s="13" t="s">
        <v>19</v>
      </c>
      <c r="U9" s="13" t="s">
        <v>19</v>
      </c>
      <c r="V9" s="13" t="s">
        <v>19</v>
      </c>
      <c r="W9" s="13" t="s">
        <v>19</v>
      </c>
      <c r="X9" s="13" t="s">
        <v>19</v>
      </c>
      <c r="Y9" s="13" t="s">
        <v>19</v>
      </c>
      <c r="Z9" s="13" t="s">
        <v>14</v>
      </c>
      <c r="AA9" s="13"/>
      <c r="AB9" s="13" t="s">
        <v>15</v>
      </c>
      <c r="AC9" s="13"/>
      <c r="AD9" s="13" t="s">
        <v>16</v>
      </c>
      <c r="AE9" s="13" t="s">
        <v>17</v>
      </c>
      <c r="AF9" s="13" t="s">
        <v>18</v>
      </c>
      <c r="AG9" s="13" t="s">
        <v>19</v>
      </c>
      <c r="AH9" s="13" t="s">
        <v>20</v>
      </c>
      <c r="AI9" s="13" t="s">
        <v>21</v>
      </c>
      <c r="AJ9" s="13" t="s">
        <v>22</v>
      </c>
      <c r="AK9" s="13" t="s">
        <v>19</v>
      </c>
      <c r="AL9" s="13" t="s">
        <v>23</v>
      </c>
      <c r="AM9" s="13" t="s">
        <v>24</v>
      </c>
      <c r="AN9" s="13" t="s">
        <v>19</v>
      </c>
      <c r="AO9" s="13" t="s">
        <v>19</v>
      </c>
      <c r="AP9" s="13" t="s">
        <v>19</v>
      </c>
      <c r="AQ9" s="13" t="s">
        <v>19</v>
      </c>
      <c r="AR9" s="13" t="s">
        <v>19</v>
      </c>
      <c r="AS9" s="13" t="s">
        <v>19</v>
      </c>
    </row>
    <row r="10" spans="1:48" s="3" customFormat="1" ht="51" x14ac:dyDescent="0.2">
      <c r="A10" s="1"/>
      <c r="B10" s="23"/>
      <c r="C10" s="23"/>
      <c r="D10" s="23"/>
      <c r="E10" s="23"/>
      <c r="F10" s="4" t="s">
        <v>25</v>
      </c>
      <c r="G10" s="4" t="s">
        <v>26</v>
      </c>
      <c r="H10" s="4" t="s">
        <v>25</v>
      </c>
      <c r="I10" s="4" t="s">
        <v>26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4" t="s">
        <v>25</v>
      </c>
      <c r="AA10" s="4" t="s">
        <v>26</v>
      </c>
      <c r="AB10" s="4" t="s">
        <v>25</v>
      </c>
      <c r="AC10" s="4" t="s">
        <v>26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8" s="3" customFormat="1" ht="15" customHeight="1" x14ac:dyDescent="0.25">
      <c r="B11" s="14" t="s">
        <v>27</v>
      </c>
      <c r="C11" s="15"/>
      <c r="D11" s="5" t="s">
        <v>28</v>
      </c>
      <c r="E11" s="5" t="s">
        <v>29</v>
      </c>
      <c r="F11" s="16" t="s">
        <v>30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 t="s">
        <v>30</v>
      </c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:48" s="3" customFormat="1" ht="15" customHeight="1" x14ac:dyDescent="0.2">
      <c r="A12" s="1">
        <v>1</v>
      </c>
      <c r="B12" s="6" t="str">
        <f>INDEX([1]PC!$C$6:$C$65,MATCH(A12,[1]PC!$B$6:$B$65,0))</f>
        <v>NS1</v>
      </c>
      <c r="C12" s="6" t="str">
        <f>INDEX([1]PC!$D$6:$D$65,MATCH(A12,[1]PC!$B$6:$B$65,0))</f>
        <v>Klientų aptarnavimas</v>
      </c>
      <c r="D12" s="6" t="str">
        <f>INDEX([1]PC!$E$6:$E$65,MATCH(A12,[1]PC!$B$6:$B$65,0))&amp;", "&amp;INDEX([1]PC!$F$6:$F$65,MATCH(A12,[1]PC!$B$6:$B$65,0))</f>
        <v>Klientų aptarnavimas, Ataskaitinio laikotarpio pajamos</v>
      </c>
      <c r="E12" s="7">
        <v>2071034.06</v>
      </c>
      <c r="F12" s="8">
        <f>+'[1]2.nesikliai'!F7</f>
        <v>0</v>
      </c>
      <c r="G12" s="8">
        <f>+'[1]2.nesikliai'!G7</f>
        <v>0</v>
      </c>
      <c r="H12" s="8">
        <f>+'[1]2.nesikliai'!H7</f>
        <v>0</v>
      </c>
      <c r="I12" s="8">
        <f>+'[1]2.nesikliai'!I7</f>
        <v>0</v>
      </c>
      <c r="J12" s="8">
        <f>+'[1]2.nesikliai'!J7</f>
        <v>0</v>
      </c>
      <c r="K12" s="8">
        <f>+'[1]2.nesikliai'!K7</f>
        <v>0</v>
      </c>
      <c r="L12" s="8">
        <f>+'[1]2.nesikliai'!L7</f>
        <v>0</v>
      </c>
      <c r="M12" s="8">
        <v>2009846.2898054949</v>
      </c>
      <c r="N12" s="8">
        <v>61187.770194505109</v>
      </c>
      <c r="O12" s="8">
        <f>+'[1]2.nesikliai'!O7</f>
        <v>0</v>
      </c>
      <c r="P12" s="8">
        <f>+'[1]2.nesikliai'!P7</f>
        <v>0</v>
      </c>
      <c r="Q12" s="8">
        <f>+'[1]2.nesikliai'!Q7</f>
        <v>0</v>
      </c>
      <c r="R12" s="8">
        <f>+'[1]2.nesikliai'!R7</f>
        <v>0</v>
      </c>
      <c r="S12" s="8">
        <f>+'[1]2.nesikliai'!S7</f>
        <v>0</v>
      </c>
      <c r="T12" s="8">
        <f>+'[1]2.nesikliai'!T7</f>
        <v>0</v>
      </c>
      <c r="U12" s="8">
        <f>+'[1]2.nesikliai'!U7</f>
        <v>0</v>
      </c>
      <c r="V12" s="8">
        <f>+'[1]2.nesikliai'!V7</f>
        <v>0</v>
      </c>
      <c r="W12" s="8">
        <f>+'[1]2.nesikliai'!W7</f>
        <v>0</v>
      </c>
      <c r="X12" s="8">
        <f>+'[1]2.nesikliai'!X7</f>
        <v>0</v>
      </c>
      <c r="Y12" s="8">
        <f>+'[1]2.nesikliai'!Y7</f>
        <v>0</v>
      </c>
      <c r="Z12" s="8">
        <f>+'[1]2.nesikliai'!Z7</f>
        <v>0</v>
      </c>
      <c r="AA12" s="8">
        <f>+'[1]2.nesikliai'!AA7</f>
        <v>0</v>
      </c>
      <c r="AB12" s="8">
        <f>+'[1]2.nesikliai'!AB7</f>
        <v>0</v>
      </c>
      <c r="AC12" s="8">
        <f>+'[1]2.nesikliai'!AC7</f>
        <v>0</v>
      </c>
      <c r="AD12" s="8">
        <f>+'[1]2.nesikliai'!AD7</f>
        <v>0</v>
      </c>
      <c r="AE12" s="8">
        <f>+'[1]2.nesikliai'!AE7</f>
        <v>0</v>
      </c>
      <c r="AF12" s="8">
        <f>+'[1]2.nesikliai'!AF7</f>
        <v>0</v>
      </c>
      <c r="AG12" s="8">
        <f>+'[1]2.nesikliai'!AG7</f>
        <v>0</v>
      </c>
      <c r="AH12" s="8">
        <f>+'[1]2.nesikliai'!AH7</f>
        <v>0</v>
      </c>
      <c r="AI12" s="8">
        <f>+'[1]2.nesikliai'!AI7</f>
        <v>0</v>
      </c>
      <c r="AJ12" s="8">
        <f>+'[1]2.nesikliai'!AJ7</f>
        <v>0</v>
      </c>
      <c r="AK12" s="8">
        <f>+'[1]2.nesikliai'!AK7</f>
        <v>0</v>
      </c>
      <c r="AL12" s="8">
        <f>+'[1]2.nesikliai'!AL7</f>
        <v>0</v>
      </c>
      <c r="AM12" s="8">
        <f>+'[1]2.nesikliai'!AM7</f>
        <v>0</v>
      </c>
      <c r="AN12" s="8">
        <f>+'[1]2.nesikliai'!AN7</f>
        <v>0</v>
      </c>
      <c r="AO12" s="8">
        <f>+'[1]2.nesikliai'!AO7</f>
        <v>0</v>
      </c>
      <c r="AP12" s="8">
        <f>+'[1]2.nesikliai'!AP7</f>
        <v>0</v>
      </c>
      <c r="AQ12" s="8">
        <f>+'[1]2.nesikliai'!AQ7</f>
        <v>0</v>
      </c>
      <c r="AR12" s="8">
        <f>+'[1]2.nesikliai'!AR7</f>
        <v>0</v>
      </c>
      <c r="AS12" s="8">
        <f>+'[1]2.nesikliai'!AS7</f>
        <v>0</v>
      </c>
      <c r="AV12" s="9">
        <f t="shared" ref="AV12:AV23" si="0">+E12-SUM(F12:AS12)</f>
        <v>0</v>
      </c>
    </row>
    <row r="13" spans="1:48" s="3" customFormat="1" ht="15" customHeight="1" x14ac:dyDescent="0.2">
      <c r="A13" s="1">
        <v>2</v>
      </c>
      <c r="B13" s="6" t="str">
        <f>INDEX([1]PC!$C$6:$C$65,MATCH(A13,[1]PC!$B$6:$B$65,0))</f>
        <v>NS2</v>
      </c>
      <c r="C13" s="6" t="str">
        <f>INDEX([1]PC!$D$6:$D$65,MATCH(A13,[1]PC!$B$6:$B$65,0))</f>
        <v>Personalo paskirstymas</v>
      </c>
      <c r="D13" s="6" t="str">
        <f>INDEX([1]PC!$E$6:$E$65,MATCH(A13,[1]PC!$B$6:$B$65,0))&amp;", "&amp;INDEX([1]PC!$F$6:$F$65,MATCH(A13,[1]PC!$B$6:$B$65,0))</f>
        <v>Personalo paskirstymas tarp veiklų 1, Darbo laikas</v>
      </c>
      <c r="E13" s="7">
        <f t="shared" ref="E13:E22" si="1">+SUM(F13:AS13)</f>
        <v>1</v>
      </c>
      <c r="F13" s="8">
        <f>+'[1]2.nesikliai'!F8</f>
        <v>0.6</v>
      </c>
      <c r="G13" s="8">
        <f>+'[1]2.nesikliai'!G8</f>
        <v>0</v>
      </c>
      <c r="H13" s="8">
        <f>+'[1]2.nesikliai'!H8</f>
        <v>0</v>
      </c>
      <c r="I13" s="8">
        <f>+'[1]2.nesikliai'!I8</f>
        <v>0</v>
      </c>
      <c r="J13" s="8">
        <f>+'[1]2.nesikliai'!J8</f>
        <v>0.4</v>
      </c>
      <c r="K13" s="8">
        <f>+'[1]2.nesikliai'!K8</f>
        <v>0</v>
      </c>
      <c r="L13" s="8">
        <f>+'[1]2.nesikliai'!L8</f>
        <v>0</v>
      </c>
      <c r="M13" s="8">
        <f>+'[1]2.nesikliai'!M8</f>
        <v>0</v>
      </c>
      <c r="N13" s="8">
        <f>+'[1]2.nesikliai'!N8</f>
        <v>0</v>
      </c>
      <c r="O13" s="8">
        <f>+'[1]2.nesikliai'!O8</f>
        <v>0</v>
      </c>
      <c r="P13" s="8">
        <f>+'[1]2.nesikliai'!P8</f>
        <v>0</v>
      </c>
      <c r="Q13" s="8">
        <f>+'[1]2.nesikliai'!Q8</f>
        <v>0</v>
      </c>
      <c r="R13" s="8">
        <f>+'[1]2.nesikliai'!R8</f>
        <v>0</v>
      </c>
      <c r="S13" s="8">
        <f>+'[1]2.nesikliai'!S8</f>
        <v>0</v>
      </c>
      <c r="T13" s="8">
        <f>+'[1]2.nesikliai'!T8</f>
        <v>0</v>
      </c>
      <c r="U13" s="8">
        <f>+'[1]2.nesikliai'!U8</f>
        <v>0</v>
      </c>
      <c r="V13" s="8">
        <f>+'[1]2.nesikliai'!V8</f>
        <v>0</v>
      </c>
      <c r="W13" s="8">
        <f>+'[1]2.nesikliai'!W8</f>
        <v>0</v>
      </c>
      <c r="X13" s="8">
        <f>+'[1]2.nesikliai'!X8</f>
        <v>0</v>
      </c>
      <c r="Y13" s="8">
        <f>+'[1]2.nesikliai'!Y8</f>
        <v>0</v>
      </c>
      <c r="Z13" s="8">
        <f>+'[1]2.nesikliai'!Z8</f>
        <v>0</v>
      </c>
      <c r="AA13" s="8">
        <f>+'[1]2.nesikliai'!AA8</f>
        <v>0</v>
      </c>
      <c r="AB13" s="8">
        <f>+'[1]2.nesikliai'!AB8</f>
        <v>0</v>
      </c>
      <c r="AC13" s="8">
        <f>+'[1]2.nesikliai'!AC8</f>
        <v>0</v>
      </c>
      <c r="AD13" s="8">
        <f>+'[1]2.nesikliai'!AD8</f>
        <v>0</v>
      </c>
      <c r="AE13" s="8">
        <f>+'[1]2.nesikliai'!AE8</f>
        <v>0</v>
      </c>
      <c r="AF13" s="8">
        <f>+'[1]2.nesikliai'!AF8</f>
        <v>0</v>
      </c>
      <c r="AG13" s="8">
        <f>+'[1]2.nesikliai'!AG8</f>
        <v>0</v>
      </c>
      <c r="AH13" s="8">
        <f>+'[1]2.nesikliai'!AH8</f>
        <v>0</v>
      </c>
      <c r="AI13" s="8">
        <f>+'[1]2.nesikliai'!AI8</f>
        <v>0</v>
      </c>
      <c r="AJ13" s="8">
        <f>+'[1]2.nesikliai'!AJ8</f>
        <v>0</v>
      </c>
      <c r="AK13" s="8">
        <f>+'[1]2.nesikliai'!AK8</f>
        <v>0</v>
      </c>
      <c r="AL13" s="8">
        <f>+'[1]2.nesikliai'!AL8</f>
        <v>0</v>
      </c>
      <c r="AM13" s="8">
        <f>+'[1]2.nesikliai'!AM8</f>
        <v>0</v>
      </c>
      <c r="AN13" s="8">
        <f>+'[1]2.nesikliai'!AN8</f>
        <v>0</v>
      </c>
      <c r="AO13" s="8">
        <f>+'[1]2.nesikliai'!AO8</f>
        <v>0</v>
      </c>
      <c r="AP13" s="8">
        <f>+'[1]2.nesikliai'!AP8</f>
        <v>0</v>
      </c>
      <c r="AQ13" s="8">
        <f>+'[1]2.nesikliai'!AQ8</f>
        <v>0</v>
      </c>
      <c r="AR13" s="8">
        <f>+'[1]2.nesikliai'!AR8</f>
        <v>0</v>
      </c>
      <c r="AS13" s="8">
        <f>+'[1]2.nesikliai'!AS8</f>
        <v>0</v>
      </c>
      <c r="AV13" s="9">
        <f t="shared" si="0"/>
        <v>0</v>
      </c>
    </row>
    <row r="14" spans="1:48" s="3" customFormat="1" ht="15" customHeight="1" x14ac:dyDescent="0.2">
      <c r="A14" s="1">
        <v>3</v>
      </c>
      <c r="B14" s="6" t="str">
        <f>INDEX([1]PC!$C$6:$C$65,MATCH(A14,[1]PC!$B$6:$B$65,0))</f>
        <v>NS3</v>
      </c>
      <c r="C14" s="6" t="str">
        <f>INDEX([1]PC!$D$6:$D$65,MATCH(A14,[1]PC!$B$6:$B$65,0))</f>
        <v>Personalo paskirstymas</v>
      </c>
      <c r="D14" s="6" t="str">
        <f>INDEX([1]PC!$E$6:$E$65,MATCH(A14,[1]PC!$B$6:$B$65,0))&amp;", "&amp;INDEX([1]PC!$F$6:$F$65,MATCH(A14,[1]PC!$B$6:$B$65,0))</f>
        <v>Personalo paskirstymas tarp veiklų 2, Darbo laikas</v>
      </c>
      <c r="E14" s="7">
        <f t="shared" si="1"/>
        <v>1</v>
      </c>
      <c r="F14" s="8">
        <f>+'[1]2.nesikliai'!F9</f>
        <v>0.25</v>
      </c>
      <c r="G14" s="8">
        <f>+'[1]2.nesikliai'!G9</f>
        <v>0</v>
      </c>
      <c r="H14" s="8">
        <f>+'[1]2.nesikliai'!H9</f>
        <v>0</v>
      </c>
      <c r="I14" s="8">
        <f>+'[1]2.nesikliai'!I9</f>
        <v>0</v>
      </c>
      <c r="J14" s="8">
        <f>+'[1]2.nesikliai'!J9</f>
        <v>0.25</v>
      </c>
      <c r="K14" s="8">
        <f>+'[1]2.nesikliai'!K9</f>
        <v>0</v>
      </c>
      <c r="L14" s="8">
        <f>+'[1]2.nesikliai'!L9</f>
        <v>0</v>
      </c>
      <c r="M14" s="8">
        <f>+'[1]2.nesikliai'!M9</f>
        <v>0.5</v>
      </c>
      <c r="N14" s="8">
        <f>+'[1]2.nesikliai'!N9</f>
        <v>0</v>
      </c>
      <c r="O14" s="8">
        <f>+'[1]2.nesikliai'!O9</f>
        <v>0</v>
      </c>
      <c r="P14" s="8">
        <f>+'[1]2.nesikliai'!P9</f>
        <v>0</v>
      </c>
      <c r="Q14" s="8">
        <f>+'[1]2.nesikliai'!Q9</f>
        <v>0</v>
      </c>
      <c r="R14" s="8">
        <f>+'[1]2.nesikliai'!R9</f>
        <v>0</v>
      </c>
      <c r="S14" s="8">
        <f>+'[1]2.nesikliai'!S9</f>
        <v>0</v>
      </c>
      <c r="T14" s="8">
        <f>+'[1]2.nesikliai'!T9</f>
        <v>0</v>
      </c>
      <c r="U14" s="8">
        <f>+'[1]2.nesikliai'!U9</f>
        <v>0</v>
      </c>
      <c r="V14" s="8">
        <f>+'[1]2.nesikliai'!V9</f>
        <v>0</v>
      </c>
      <c r="W14" s="8">
        <f>+'[1]2.nesikliai'!W9</f>
        <v>0</v>
      </c>
      <c r="X14" s="8">
        <f>+'[1]2.nesikliai'!X9</f>
        <v>0</v>
      </c>
      <c r="Y14" s="8">
        <f>+'[1]2.nesikliai'!Y9</f>
        <v>0</v>
      </c>
      <c r="Z14" s="8">
        <f>+'[1]2.nesikliai'!Z9</f>
        <v>0</v>
      </c>
      <c r="AA14" s="8">
        <f>+'[1]2.nesikliai'!AA9</f>
        <v>0</v>
      </c>
      <c r="AB14" s="8">
        <f>+'[1]2.nesikliai'!AB9</f>
        <v>0</v>
      </c>
      <c r="AC14" s="8">
        <f>+'[1]2.nesikliai'!AC9</f>
        <v>0</v>
      </c>
      <c r="AD14" s="8">
        <f>+'[1]2.nesikliai'!AD9</f>
        <v>0</v>
      </c>
      <c r="AE14" s="8">
        <f>+'[1]2.nesikliai'!AE9</f>
        <v>0</v>
      </c>
      <c r="AF14" s="8">
        <f>+'[1]2.nesikliai'!AF9</f>
        <v>0</v>
      </c>
      <c r="AG14" s="8">
        <f>+'[1]2.nesikliai'!AG9</f>
        <v>0</v>
      </c>
      <c r="AH14" s="8">
        <f>+'[1]2.nesikliai'!AH9</f>
        <v>0</v>
      </c>
      <c r="AI14" s="8">
        <f>+'[1]2.nesikliai'!AI9</f>
        <v>0</v>
      </c>
      <c r="AJ14" s="8">
        <f>+'[1]2.nesikliai'!AJ9</f>
        <v>0</v>
      </c>
      <c r="AK14" s="8">
        <f>+'[1]2.nesikliai'!AK9</f>
        <v>0</v>
      </c>
      <c r="AL14" s="8">
        <f>+'[1]2.nesikliai'!AL9</f>
        <v>0</v>
      </c>
      <c r="AM14" s="8">
        <f>+'[1]2.nesikliai'!AM9</f>
        <v>0</v>
      </c>
      <c r="AN14" s="8">
        <f>+'[1]2.nesikliai'!AN9</f>
        <v>0</v>
      </c>
      <c r="AO14" s="8">
        <f>+'[1]2.nesikliai'!AO9</f>
        <v>0</v>
      </c>
      <c r="AP14" s="8">
        <f>+'[1]2.nesikliai'!AP9</f>
        <v>0</v>
      </c>
      <c r="AQ14" s="8">
        <f>+'[1]2.nesikliai'!AQ9</f>
        <v>0</v>
      </c>
      <c r="AR14" s="8">
        <f>+'[1]2.nesikliai'!AR9</f>
        <v>0</v>
      </c>
      <c r="AS14" s="8">
        <f>+'[1]2.nesikliai'!AS9</f>
        <v>0</v>
      </c>
      <c r="AV14" s="9">
        <f t="shared" si="0"/>
        <v>0</v>
      </c>
    </row>
    <row r="15" spans="1:48" s="3" customFormat="1" ht="15" customHeight="1" x14ac:dyDescent="0.2">
      <c r="A15" s="1">
        <v>4</v>
      </c>
      <c r="B15" s="6" t="str">
        <f>INDEX([1]PC!$C$6:$C$65,MATCH(A15,[1]PC!$B$6:$B$65,0))</f>
        <v>NS4</v>
      </c>
      <c r="C15" s="6" t="str">
        <f>INDEX([1]PC!$D$6:$D$65,MATCH(A15,[1]PC!$B$6:$B$65,0))</f>
        <v>Personalo paskirstymas</v>
      </c>
      <c r="D15" s="6" t="str">
        <f>INDEX([1]PC!$E$6:$E$65,MATCH(A15,[1]PC!$B$6:$B$65,0))&amp;", "&amp;INDEX([1]PC!$F$6:$F$65,MATCH(A15,[1]PC!$B$6:$B$65,0))</f>
        <v>Personalo paskirstymas tarp veiklų 3, Darbo laikas</v>
      </c>
      <c r="E15" s="7">
        <f t="shared" si="1"/>
        <v>1</v>
      </c>
      <c r="F15" s="8">
        <f>+'[1]2.nesikliai'!F10</f>
        <v>0.5</v>
      </c>
      <c r="G15" s="8">
        <f>+'[1]2.nesikliai'!G10</f>
        <v>0</v>
      </c>
      <c r="H15" s="8">
        <f>+'[1]2.nesikliai'!H10</f>
        <v>0</v>
      </c>
      <c r="I15" s="8">
        <f>+'[1]2.nesikliai'!I10</f>
        <v>0</v>
      </c>
      <c r="J15" s="8">
        <f>+'[1]2.nesikliai'!J10</f>
        <v>0.25</v>
      </c>
      <c r="K15" s="8">
        <f>+'[1]2.nesikliai'!K10</f>
        <v>0</v>
      </c>
      <c r="L15" s="8">
        <f>+'[1]2.nesikliai'!L10</f>
        <v>0</v>
      </c>
      <c r="M15" s="8">
        <f>+'[1]2.nesikliai'!M10</f>
        <v>0.25</v>
      </c>
      <c r="N15" s="8">
        <f>+'[1]2.nesikliai'!N10</f>
        <v>0</v>
      </c>
      <c r="O15" s="8">
        <f>+'[1]2.nesikliai'!O10</f>
        <v>0</v>
      </c>
      <c r="P15" s="8">
        <f>+'[1]2.nesikliai'!P10</f>
        <v>0</v>
      </c>
      <c r="Q15" s="8">
        <f>+'[1]2.nesikliai'!Q10</f>
        <v>0</v>
      </c>
      <c r="R15" s="8">
        <f>+'[1]2.nesikliai'!R10</f>
        <v>0</v>
      </c>
      <c r="S15" s="8">
        <f>+'[1]2.nesikliai'!S10</f>
        <v>0</v>
      </c>
      <c r="T15" s="8">
        <f>+'[1]2.nesikliai'!T10</f>
        <v>0</v>
      </c>
      <c r="U15" s="8">
        <f>+'[1]2.nesikliai'!U10</f>
        <v>0</v>
      </c>
      <c r="V15" s="8">
        <f>+'[1]2.nesikliai'!V10</f>
        <v>0</v>
      </c>
      <c r="W15" s="8">
        <f>+'[1]2.nesikliai'!W10</f>
        <v>0</v>
      </c>
      <c r="X15" s="8">
        <f>+'[1]2.nesikliai'!X10</f>
        <v>0</v>
      </c>
      <c r="Y15" s="8">
        <f>+'[1]2.nesikliai'!Y10</f>
        <v>0</v>
      </c>
      <c r="Z15" s="8">
        <f>+'[1]2.nesikliai'!Z10</f>
        <v>0</v>
      </c>
      <c r="AA15" s="8">
        <f>+'[1]2.nesikliai'!AA10</f>
        <v>0</v>
      </c>
      <c r="AB15" s="8">
        <f>+'[1]2.nesikliai'!AB10</f>
        <v>0</v>
      </c>
      <c r="AC15" s="8">
        <f>+'[1]2.nesikliai'!AC10</f>
        <v>0</v>
      </c>
      <c r="AD15" s="8">
        <f>+'[1]2.nesikliai'!AD10</f>
        <v>0</v>
      </c>
      <c r="AE15" s="8">
        <f>+'[1]2.nesikliai'!AE10</f>
        <v>0</v>
      </c>
      <c r="AF15" s="8">
        <f>+'[1]2.nesikliai'!AF10</f>
        <v>0</v>
      </c>
      <c r="AG15" s="8">
        <f>+'[1]2.nesikliai'!AG10</f>
        <v>0</v>
      </c>
      <c r="AH15" s="8">
        <f>+'[1]2.nesikliai'!AH10</f>
        <v>0</v>
      </c>
      <c r="AI15" s="8">
        <f>+'[1]2.nesikliai'!AI10</f>
        <v>0</v>
      </c>
      <c r="AJ15" s="8">
        <f>+'[1]2.nesikliai'!AJ10</f>
        <v>0</v>
      </c>
      <c r="AK15" s="8">
        <f>+'[1]2.nesikliai'!AK10</f>
        <v>0</v>
      </c>
      <c r="AL15" s="8">
        <f>+'[1]2.nesikliai'!AL10</f>
        <v>0</v>
      </c>
      <c r="AM15" s="8">
        <f>+'[1]2.nesikliai'!AM10</f>
        <v>0</v>
      </c>
      <c r="AN15" s="8">
        <f>+'[1]2.nesikliai'!AN10</f>
        <v>0</v>
      </c>
      <c r="AO15" s="8">
        <f>+'[1]2.nesikliai'!AO10</f>
        <v>0</v>
      </c>
      <c r="AP15" s="8">
        <f>+'[1]2.nesikliai'!AP10</f>
        <v>0</v>
      </c>
      <c r="AQ15" s="8">
        <f>+'[1]2.nesikliai'!AQ10</f>
        <v>0</v>
      </c>
      <c r="AR15" s="8">
        <f>+'[1]2.nesikliai'!AR10</f>
        <v>0</v>
      </c>
      <c r="AS15" s="8">
        <f>+'[1]2.nesikliai'!AS10</f>
        <v>0</v>
      </c>
      <c r="AV15" s="9">
        <f t="shared" si="0"/>
        <v>0</v>
      </c>
    </row>
    <row r="16" spans="1:48" s="3" customFormat="1" ht="15" customHeight="1" x14ac:dyDescent="0.2">
      <c r="A16" s="1">
        <v>5</v>
      </c>
      <c r="B16" s="6" t="str">
        <f>INDEX([1]PC!$C$6:$C$65,MATCH(A16,[1]PC!$B$6:$B$65,0))</f>
        <v>NS5</v>
      </c>
      <c r="C16" s="6" t="str">
        <f>INDEX([1]PC!$D$6:$D$65,MATCH(A16,[1]PC!$B$6:$B$65,0))</f>
        <v>Personalo paskirstymas</v>
      </c>
      <c r="D16" s="6" t="str">
        <f>INDEX([1]PC!$E$6:$E$65,MATCH(A16,[1]PC!$B$6:$B$65,0))&amp;", "&amp;INDEX([1]PC!$F$6:$F$65,MATCH(A16,[1]PC!$B$6:$B$65,0))</f>
        <v>Personalo paskirstymas tarp veiklų 4, Darbo laikas</v>
      </c>
      <c r="E16" s="7">
        <f t="shared" si="1"/>
        <v>1</v>
      </c>
      <c r="F16" s="8">
        <f>+'[1]2.nesikliai'!F11</f>
        <v>0</v>
      </c>
      <c r="G16" s="8">
        <f>+'[1]2.nesikliai'!G11</f>
        <v>0</v>
      </c>
      <c r="H16" s="8">
        <f>+'[1]2.nesikliai'!H11</f>
        <v>0</v>
      </c>
      <c r="I16" s="8">
        <f>+'[1]2.nesikliai'!I11</f>
        <v>0</v>
      </c>
      <c r="J16" s="8">
        <f>+'[1]2.nesikliai'!J11</f>
        <v>0</v>
      </c>
      <c r="K16" s="8">
        <f>+'[1]2.nesikliai'!K11</f>
        <v>0</v>
      </c>
      <c r="L16" s="8">
        <f>+'[1]2.nesikliai'!L11</f>
        <v>0</v>
      </c>
      <c r="M16" s="8">
        <f>+'[1]2.nesikliai'!M11</f>
        <v>0</v>
      </c>
      <c r="N16" s="8">
        <f>+'[1]2.nesikliai'!N11</f>
        <v>0.5</v>
      </c>
      <c r="O16" s="8">
        <f>+'[1]2.nesikliai'!O11</f>
        <v>0</v>
      </c>
      <c r="P16" s="8">
        <f>+'[1]2.nesikliai'!P11</f>
        <v>0.5</v>
      </c>
      <c r="Q16" s="8">
        <f>+'[1]2.nesikliai'!Q11</f>
        <v>0</v>
      </c>
      <c r="R16" s="8">
        <f>+'[1]2.nesikliai'!R11</f>
        <v>0</v>
      </c>
      <c r="S16" s="8">
        <f>+'[1]2.nesikliai'!S11</f>
        <v>0</v>
      </c>
      <c r="T16" s="8">
        <f>+'[1]2.nesikliai'!T11</f>
        <v>0</v>
      </c>
      <c r="U16" s="8">
        <f>+'[1]2.nesikliai'!U11</f>
        <v>0</v>
      </c>
      <c r="V16" s="8">
        <f>+'[1]2.nesikliai'!V11</f>
        <v>0</v>
      </c>
      <c r="W16" s="8">
        <f>+'[1]2.nesikliai'!W11</f>
        <v>0</v>
      </c>
      <c r="X16" s="8">
        <f>+'[1]2.nesikliai'!X11</f>
        <v>0</v>
      </c>
      <c r="Y16" s="8">
        <f>+'[1]2.nesikliai'!Y11</f>
        <v>0</v>
      </c>
      <c r="Z16" s="8">
        <f>+'[1]2.nesikliai'!Z11</f>
        <v>0</v>
      </c>
      <c r="AA16" s="8">
        <f>+'[1]2.nesikliai'!AA11</f>
        <v>0</v>
      </c>
      <c r="AB16" s="8">
        <f>+'[1]2.nesikliai'!AB11</f>
        <v>0</v>
      </c>
      <c r="AC16" s="8">
        <f>+'[1]2.nesikliai'!AC11</f>
        <v>0</v>
      </c>
      <c r="AD16" s="8">
        <f>+'[1]2.nesikliai'!AD11</f>
        <v>0</v>
      </c>
      <c r="AE16" s="8">
        <f>+'[1]2.nesikliai'!AE11</f>
        <v>0</v>
      </c>
      <c r="AF16" s="8">
        <f>+'[1]2.nesikliai'!AF11</f>
        <v>0</v>
      </c>
      <c r="AG16" s="8">
        <f>+'[1]2.nesikliai'!AG11</f>
        <v>0</v>
      </c>
      <c r="AH16" s="8">
        <f>+'[1]2.nesikliai'!AH11</f>
        <v>0</v>
      </c>
      <c r="AI16" s="8">
        <f>+'[1]2.nesikliai'!AI11</f>
        <v>0</v>
      </c>
      <c r="AJ16" s="8">
        <f>+'[1]2.nesikliai'!AJ11</f>
        <v>0</v>
      </c>
      <c r="AK16" s="8">
        <f>+'[1]2.nesikliai'!AK11</f>
        <v>0</v>
      </c>
      <c r="AL16" s="8">
        <f>+'[1]2.nesikliai'!AL11</f>
        <v>0</v>
      </c>
      <c r="AM16" s="8">
        <f>+'[1]2.nesikliai'!AM11</f>
        <v>0</v>
      </c>
      <c r="AN16" s="8">
        <f>+'[1]2.nesikliai'!AN11</f>
        <v>0</v>
      </c>
      <c r="AO16" s="8">
        <f>+'[1]2.nesikliai'!AO11</f>
        <v>0</v>
      </c>
      <c r="AP16" s="8">
        <f>+'[1]2.nesikliai'!AP11</f>
        <v>0</v>
      </c>
      <c r="AQ16" s="8">
        <f>+'[1]2.nesikliai'!AQ11</f>
        <v>0</v>
      </c>
      <c r="AR16" s="8">
        <f>+'[1]2.nesikliai'!AR11</f>
        <v>0</v>
      </c>
      <c r="AS16" s="8">
        <f>+'[1]2.nesikliai'!AS11</f>
        <v>0</v>
      </c>
      <c r="AV16" s="9">
        <f t="shared" si="0"/>
        <v>0</v>
      </c>
    </row>
    <row r="17" spans="1:48" s="3" customFormat="1" ht="15" customHeight="1" x14ac:dyDescent="0.2">
      <c r="A17" s="1">
        <v>6</v>
      </c>
      <c r="B17" s="6" t="str">
        <f>INDEX([1]PC!$C$6:$C$65,MATCH(A17,[1]PC!$B$6:$B$65,0))</f>
        <v>NS6</v>
      </c>
      <c r="C17" s="6" t="str">
        <f>INDEX([1]PC!$D$6:$D$65,MATCH(A17,[1]PC!$B$6:$B$65,0))</f>
        <v>Personalo paskirstymas</v>
      </c>
      <c r="D17" s="6" t="str">
        <f>INDEX([1]PC!$E$6:$E$65,MATCH(A17,[1]PC!$B$6:$B$65,0))&amp;", "&amp;INDEX([1]PC!$F$6:$F$65,MATCH(A17,[1]PC!$B$6:$B$65,0))</f>
        <v>Personalo paskirstymas tarp veiklų 5, Darbo laikas</v>
      </c>
      <c r="E17" s="7">
        <f t="shared" si="1"/>
        <v>1</v>
      </c>
      <c r="F17" s="8">
        <v>0.68</v>
      </c>
      <c r="G17" s="8">
        <f>+'[1]2.nesikliai'!G12</f>
        <v>0</v>
      </c>
      <c r="H17" s="8">
        <f>+'[1]2.nesikliai'!H12</f>
        <v>0</v>
      </c>
      <c r="I17" s="8">
        <f>+'[1]2.nesikliai'!I12</f>
        <v>0</v>
      </c>
      <c r="J17" s="8">
        <v>0.32</v>
      </c>
      <c r="K17" s="8">
        <f>+'[1]2.nesikliai'!K12</f>
        <v>0</v>
      </c>
      <c r="L17" s="8">
        <f>+'[1]2.nesikliai'!L12</f>
        <v>0</v>
      </c>
      <c r="M17" s="8">
        <f>+'[1]2.nesikliai'!M12</f>
        <v>0</v>
      </c>
      <c r="N17" s="8">
        <f>+'[1]2.nesikliai'!N12</f>
        <v>0</v>
      </c>
      <c r="O17" s="8">
        <f>+'[1]2.nesikliai'!O12</f>
        <v>0</v>
      </c>
      <c r="P17" s="8">
        <f>+'[1]2.nesikliai'!P12</f>
        <v>0</v>
      </c>
      <c r="Q17" s="8">
        <f>+'[1]2.nesikliai'!Q12</f>
        <v>0</v>
      </c>
      <c r="R17" s="8">
        <f>+'[1]2.nesikliai'!R12</f>
        <v>0</v>
      </c>
      <c r="S17" s="8">
        <f>+'[1]2.nesikliai'!S12</f>
        <v>0</v>
      </c>
      <c r="T17" s="8">
        <f>+'[1]2.nesikliai'!T12</f>
        <v>0</v>
      </c>
      <c r="U17" s="8">
        <f>+'[1]2.nesikliai'!U12</f>
        <v>0</v>
      </c>
      <c r="V17" s="8">
        <f>+'[1]2.nesikliai'!V12</f>
        <v>0</v>
      </c>
      <c r="W17" s="8">
        <f>+'[1]2.nesikliai'!W12</f>
        <v>0</v>
      </c>
      <c r="X17" s="8">
        <f>+'[1]2.nesikliai'!X12</f>
        <v>0</v>
      </c>
      <c r="Y17" s="8">
        <f>+'[1]2.nesikliai'!Y12</f>
        <v>0</v>
      </c>
      <c r="Z17" s="8">
        <f>+'[1]2.nesikliai'!Z12</f>
        <v>0</v>
      </c>
      <c r="AA17" s="8">
        <f>+'[1]2.nesikliai'!AA12</f>
        <v>0</v>
      </c>
      <c r="AB17" s="8">
        <f>+'[1]2.nesikliai'!AB12</f>
        <v>0</v>
      </c>
      <c r="AC17" s="8">
        <f>+'[1]2.nesikliai'!AC12</f>
        <v>0</v>
      </c>
      <c r="AD17" s="8">
        <f>+'[1]2.nesikliai'!AD12</f>
        <v>0</v>
      </c>
      <c r="AE17" s="8">
        <f>+'[1]2.nesikliai'!AE12</f>
        <v>0</v>
      </c>
      <c r="AF17" s="8">
        <f>+'[1]2.nesikliai'!AF12</f>
        <v>0</v>
      </c>
      <c r="AG17" s="8">
        <f>+'[1]2.nesikliai'!AG12</f>
        <v>0</v>
      </c>
      <c r="AH17" s="8">
        <f>+'[1]2.nesikliai'!AH12</f>
        <v>0</v>
      </c>
      <c r="AI17" s="8">
        <f>+'[1]2.nesikliai'!AI12</f>
        <v>0</v>
      </c>
      <c r="AJ17" s="8">
        <f>+'[1]2.nesikliai'!AJ12</f>
        <v>0</v>
      </c>
      <c r="AK17" s="8">
        <f>+'[1]2.nesikliai'!AK12</f>
        <v>0</v>
      </c>
      <c r="AL17" s="8">
        <f>+'[1]2.nesikliai'!AL12</f>
        <v>0</v>
      </c>
      <c r="AM17" s="8">
        <f>+'[1]2.nesikliai'!AM12</f>
        <v>0</v>
      </c>
      <c r="AN17" s="8">
        <f>+'[1]2.nesikliai'!AN12</f>
        <v>0</v>
      </c>
      <c r="AO17" s="8">
        <f>+'[1]2.nesikliai'!AO12</f>
        <v>0</v>
      </c>
      <c r="AP17" s="8">
        <f>+'[1]2.nesikliai'!AP12</f>
        <v>0</v>
      </c>
      <c r="AQ17" s="8">
        <f>+'[1]2.nesikliai'!AQ12</f>
        <v>0</v>
      </c>
      <c r="AR17" s="8">
        <f>+'[1]2.nesikliai'!AR12</f>
        <v>0</v>
      </c>
      <c r="AS17" s="8">
        <f>+'[1]2.nesikliai'!AS12</f>
        <v>0</v>
      </c>
      <c r="AV17" s="9">
        <f t="shared" si="0"/>
        <v>0</v>
      </c>
    </row>
    <row r="18" spans="1:48" s="3" customFormat="1" ht="15" customHeight="1" x14ac:dyDescent="0.2">
      <c r="A18" s="1">
        <v>7</v>
      </c>
      <c r="B18" s="6" t="str">
        <f>INDEX([1]PC!$C$6:$C$65,MATCH(A18,[1]PC!$B$6:$B$65,0))</f>
        <v>NS7</v>
      </c>
      <c r="C18" s="6" t="str">
        <f>INDEX([1]PC!$D$6:$D$65,MATCH(A18,[1]PC!$B$6:$B$65,0))</f>
        <v>Personalo paskirstymas</v>
      </c>
      <c r="D18" s="6" t="str">
        <f>INDEX([1]PC!$E$6:$E$65,MATCH(A18,[1]PC!$B$6:$B$65,0))&amp;", "&amp;INDEX([1]PC!$F$6:$F$65,MATCH(A18,[1]PC!$B$6:$B$65,0))</f>
        <v>Personalo paskirstymas tarp veiklų 6, Darbo laikas</v>
      </c>
      <c r="E18" s="7">
        <f t="shared" si="1"/>
        <v>1</v>
      </c>
      <c r="F18" s="8">
        <f>+'[1]2.nesikliai'!F13</f>
        <v>0.4</v>
      </c>
      <c r="G18" s="8">
        <f>+'[1]2.nesikliai'!G13</f>
        <v>0</v>
      </c>
      <c r="H18" s="8">
        <f>+'[1]2.nesikliai'!H13</f>
        <v>0</v>
      </c>
      <c r="I18" s="8">
        <f>+'[1]2.nesikliai'!I13</f>
        <v>0</v>
      </c>
      <c r="J18" s="8">
        <f>+'[1]2.nesikliai'!J13</f>
        <v>0.6</v>
      </c>
      <c r="K18" s="8">
        <f>+'[1]2.nesikliai'!K13</f>
        <v>0</v>
      </c>
      <c r="L18" s="8">
        <f>+'[1]2.nesikliai'!L13</f>
        <v>0</v>
      </c>
      <c r="M18" s="8">
        <f>+'[1]2.nesikliai'!M13</f>
        <v>0</v>
      </c>
      <c r="N18" s="8">
        <f>+'[1]2.nesikliai'!N13</f>
        <v>0</v>
      </c>
      <c r="O18" s="8">
        <f>+'[1]2.nesikliai'!O13</f>
        <v>0</v>
      </c>
      <c r="P18" s="8">
        <f>+'[1]2.nesikliai'!P13</f>
        <v>0</v>
      </c>
      <c r="Q18" s="8">
        <f>+'[1]2.nesikliai'!Q13</f>
        <v>0</v>
      </c>
      <c r="R18" s="8">
        <f>+'[1]2.nesikliai'!R13</f>
        <v>0</v>
      </c>
      <c r="S18" s="8">
        <f>+'[1]2.nesikliai'!S13</f>
        <v>0</v>
      </c>
      <c r="T18" s="8">
        <f>+'[1]2.nesikliai'!T13</f>
        <v>0</v>
      </c>
      <c r="U18" s="8">
        <f>+'[1]2.nesikliai'!U13</f>
        <v>0</v>
      </c>
      <c r="V18" s="8">
        <f>+'[1]2.nesikliai'!V13</f>
        <v>0</v>
      </c>
      <c r="W18" s="8">
        <f>+'[1]2.nesikliai'!W13</f>
        <v>0</v>
      </c>
      <c r="X18" s="8">
        <f>+'[1]2.nesikliai'!X13</f>
        <v>0</v>
      </c>
      <c r="Y18" s="8">
        <f>+'[1]2.nesikliai'!Y13</f>
        <v>0</v>
      </c>
      <c r="Z18" s="8">
        <f>+'[1]2.nesikliai'!Z13</f>
        <v>0</v>
      </c>
      <c r="AA18" s="8">
        <f>+'[1]2.nesikliai'!AA13</f>
        <v>0</v>
      </c>
      <c r="AB18" s="8">
        <f>+'[1]2.nesikliai'!AB13</f>
        <v>0</v>
      </c>
      <c r="AC18" s="8">
        <f>+'[1]2.nesikliai'!AC13</f>
        <v>0</v>
      </c>
      <c r="AD18" s="8">
        <f>+'[1]2.nesikliai'!AD13</f>
        <v>0</v>
      </c>
      <c r="AE18" s="8">
        <f>+'[1]2.nesikliai'!AE13</f>
        <v>0</v>
      </c>
      <c r="AF18" s="8">
        <f>+'[1]2.nesikliai'!AF13</f>
        <v>0</v>
      </c>
      <c r="AG18" s="8">
        <f>+'[1]2.nesikliai'!AG13</f>
        <v>0</v>
      </c>
      <c r="AH18" s="8">
        <f>+'[1]2.nesikliai'!AH13</f>
        <v>0</v>
      </c>
      <c r="AI18" s="8">
        <f>+'[1]2.nesikliai'!AI13</f>
        <v>0</v>
      </c>
      <c r="AJ18" s="8">
        <f>+'[1]2.nesikliai'!AJ13</f>
        <v>0</v>
      </c>
      <c r="AK18" s="8">
        <f>+'[1]2.nesikliai'!AK13</f>
        <v>0</v>
      </c>
      <c r="AL18" s="8">
        <f>+'[1]2.nesikliai'!AL13</f>
        <v>0</v>
      </c>
      <c r="AM18" s="8">
        <f>+'[1]2.nesikliai'!AM13</f>
        <v>0</v>
      </c>
      <c r="AN18" s="8">
        <f>+'[1]2.nesikliai'!AN13</f>
        <v>0</v>
      </c>
      <c r="AO18" s="8">
        <f>+'[1]2.nesikliai'!AO13</f>
        <v>0</v>
      </c>
      <c r="AP18" s="8">
        <f>+'[1]2.nesikliai'!AP13</f>
        <v>0</v>
      </c>
      <c r="AQ18" s="8">
        <f>+'[1]2.nesikliai'!AQ13</f>
        <v>0</v>
      </c>
      <c r="AR18" s="8">
        <f>+'[1]2.nesikliai'!AR13</f>
        <v>0</v>
      </c>
      <c r="AS18" s="8">
        <f>+'[1]2.nesikliai'!AS13</f>
        <v>0</v>
      </c>
      <c r="AV18" s="9">
        <f t="shared" si="0"/>
        <v>0</v>
      </c>
    </row>
    <row r="19" spans="1:48" s="3" customFormat="1" ht="15" customHeight="1" x14ac:dyDescent="0.2">
      <c r="A19" s="1">
        <v>8</v>
      </c>
      <c r="B19" s="6" t="str">
        <f>INDEX([1]PC!$C$6:$C$65,MATCH(A19,[1]PC!$B$6:$B$65,0))</f>
        <v>NS8</v>
      </c>
      <c r="C19" s="6" t="str">
        <f>INDEX([1]PC!$D$6:$D$65,MATCH(A19,[1]PC!$B$6:$B$65,0))</f>
        <v>Infrastruktūros eksploatacija</v>
      </c>
      <c r="D19" s="6" t="str">
        <f>INDEX([1]PC!$E$6:$E$65,MATCH(A19,[1]PC!$B$6:$B$65,0))&amp;", "&amp;INDEX([1]PC!$F$6:$F$65,MATCH(A19,[1]PC!$B$6:$B$65,0))</f>
        <v>Transporto priemonių kuro sąnaudų paskirstymas, Ataskaitinio laikotarpio vidutinis kuro suvartojimas</v>
      </c>
      <c r="E19" s="7">
        <f t="shared" si="1"/>
        <v>1</v>
      </c>
      <c r="F19" s="8">
        <v>0.87</v>
      </c>
      <c r="G19" s="8">
        <f>+'[1]2.nesikliai'!G14</f>
        <v>0</v>
      </c>
      <c r="H19" s="8">
        <f>+'[1]2.nesikliai'!H14</f>
        <v>0</v>
      </c>
      <c r="I19" s="8">
        <f>+'[1]2.nesikliai'!I14</f>
        <v>0</v>
      </c>
      <c r="J19" s="8">
        <v>0.11</v>
      </c>
      <c r="K19" s="8">
        <f>+'[1]2.nesikliai'!K14</f>
        <v>0</v>
      </c>
      <c r="L19" s="8">
        <f>+'[1]2.nesikliai'!L14</f>
        <v>0</v>
      </c>
      <c r="M19" s="8">
        <v>0.02</v>
      </c>
      <c r="N19" s="8">
        <f>+'[1]2.nesikliai'!N14</f>
        <v>0</v>
      </c>
      <c r="O19" s="8">
        <f>+'[1]2.nesikliai'!O14</f>
        <v>0</v>
      </c>
      <c r="P19" s="8">
        <f>+'[1]2.nesikliai'!P14</f>
        <v>0</v>
      </c>
      <c r="Q19" s="8">
        <f>+'[1]2.nesikliai'!Q14</f>
        <v>0</v>
      </c>
      <c r="R19" s="8">
        <f>+'[1]2.nesikliai'!R14</f>
        <v>0</v>
      </c>
      <c r="S19" s="8">
        <f>+'[1]2.nesikliai'!S14</f>
        <v>0</v>
      </c>
      <c r="T19" s="8">
        <f>+'[1]2.nesikliai'!T14</f>
        <v>0</v>
      </c>
      <c r="U19" s="8">
        <f>+'[1]2.nesikliai'!U14</f>
        <v>0</v>
      </c>
      <c r="V19" s="8">
        <f>+'[1]2.nesikliai'!V14</f>
        <v>0</v>
      </c>
      <c r="W19" s="8">
        <f>+'[1]2.nesikliai'!W14</f>
        <v>0</v>
      </c>
      <c r="X19" s="8">
        <f>+'[1]2.nesikliai'!X14</f>
        <v>0</v>
      </c>
      <c r="Y19" s="8">
        <f>+'[1]2.nesikliai'!Y14</f>
        <v>0</v>
      </c>
      <c r="Z19" s="8">
        <f>+'[1]2.nesikliai'!Z14</f>
        <v>0</v>
      </c>
      <c r="AA19" s="8">
        <f>+'[1]2.nesikliai'!AA14</f>
        <v>0</v>
      </c>
      <c r="AB19" s="8">
        <f>+'[1]2.nesikliai'!AB14</f>
        <v>0</v>
      </c>
      <c r="AC19" s="8">
        <f>+'[1]2.nesikliai'!AC14</f>
        <v>0</v>
      </c>
      <c r="AD19" s="8">
        <f>+'[1]2.nesikliai'!AD14</f>
        <v>0</v>
      </c>
      <c r="AE19" s="8">
        <f>+'[1]2.nesikliai'!AE14</f>
        <v>0</v>
      </c>
      <c r="AF19" s="8">
        <f>+'[1]2.nesikliai'!AF14</f>
        <v>0</v>
      </c>
      <c r="AG19" s="8">
        <f>+'[1]2.nesikliai'!AG14</f>
        <v>0</v>
      </c>
      <c r="AH19" s="8">
        <f>+'[1]2.nesikliai'!AH14</f>
        <v>0</v>
      </c>
      <c r="AI19" s="8">
        <f>+'[1]2.nesikliai'!AI14</f>
        <v>0</v>
      </c>
      <c r="AJ19" s="8">
        <f>+'[1]2.nesikliai'!AJ14</f>
        <v>0</v>
      </c>
      <c r="AK19" s="8">
        <f>+'[1]2.nesikliai'!AK14</f>
        <v>0</v>
      </c>
      <c r="AL19" s="8">
        <f>+'[1]2.nesikliai'!AL14</f>
        <v>0</v>
      </c>
      <c r="AM19" s="8">
        <f>+'[1]2.nesikliai'!AM14</f>
        <v>0</v>
      </c>
      <c r="AN19" s="8">
        <f>+'[1]2.nesikliai'!AN14</f>
        <v>0</v>
      </c>
      <c r="AO19" s="8">
        <f>+'[1]2.nesikliai'!AO14</f>
        <v>0</v>
      </c>
      <c r="AP19" s="8">
        <f>+'[1]2.nesikliai'!AP14</f>
        <v>0</v>
      </c>
      <c r="AQ19" s="8">
        <f>+'[1]2.nesikliai'!AQ14</f>
        <v>0</v>
      </c>
      <c r="AR19" s="8">
        <f>+'[1]2.nesikliai'!AR14</f>
        <v>0</v>
      </c>
      <c r="AS19" s="8">
        <f>+'[1]2.nesikliai'!AS14</f>
        <v>0</v>
      </c>
      <c r="AV19" s="9">
        <f t="shared" si="0"/>
        <v>0</v>
      </c>
    </row>
    <row r="20" spans="1:48" s="3" customFormat="1" ht="15" customHeight="1" x14ac:dyDescent="0.2">
      <c r="A20" s="1">
        <v>9</v>
      </c>
      <c r="B20" s="6" t="str">
        <f>INDEX([1]PC!$C$6:$C$65,MATCH(A20,[1]PC!$B$6:$B$65,0))</f>
        <v>NS9</v>
      </c>
      <c r="C20" s="6" t="str">
        <f>INDEX([1]PC!$D$6:$D$65,MATCH(A20,[1]PC!$B$6:$B$65,0))</f>
        <v>Infrastruktūros eksploatacija</v>
      </c>
      <c r="D20" s="6" t="str">
        <f>INDEX([1]PC!$E$6:$E$65,MATCH(A20,[1]PC!$B$6:$B$65,0))&amp;", "&amp;INDEX([1]PC!$F$6:$F$65,MATCH(A20,[1]PC!$B$6:$B$65,0))</f>
        <v>Transporto priemonių  eksploatacinių sąnaudų paskirstymas, Ataskaitinio laikotarpio vidutinės transporto priemonių eksploatacinės sąnaudos</v>
      </c>
      <c r="E20" s="7">
        <f t="shared" si="1"/>
        <v>1</v>
      </c>
      <c r="F20" s="8">
        <v>0.7</v>
      </c>
      <c r="G20" s="8">
        <f>+'[1]2.nesikliai'!G15</f>
        <v>0</v>
      </c>
      <c r="H20" s="8">
        <f>+'[1]2.nesikliai'!H15</f>
        <v>0</v>
      </c>
      <c r="I20" s="8">
        <f>+'[1]2.nesikliai'!I15</f>
        <v>0</v>
      </c>
      <c r="J20" s="8">
        <v>0.25</v>
      </c>
      <c r="K20" s="8">
        <f>+'[1]2.nesikliai'!K15</f>
        <v>0</v>
      </c>
      <c r="L20" s="8">
        <f>+'[1]2.nesikliai'!L15</f>
        <v>0</v>
      </c>
      <c r="M20" s="8">
        <v>0.05</v>
      </c>
      <c r="N20" s="8">
        <f>+'[1]2.nesikliai'!N15</f>
        <v>0</v>
      </c>
      <c r="O20" s="8">
        <f>+'[1]2.nesikliai'!O15</f>
        <v>0</v>
      </c>
      <c r="P20" s="8">
        <f>+'[1]2.nesikliai'!P15</f>
        <v>0</v>
      </c>
      <c r="Q20" s="8">
        <f>+'[1]2.nesikliai'!Q15</f>
        <v>0</v>
      </c>
      <c r="R20" s="8">
        <f>+'[1]2.nesikliai'!R15</f>
        <v>0</v>
      </c>
      <c r="S20" s="8">
        <f>+'[1]2.nesikliai'!S15</f>
        <v>0</v>
      </c>
      <c r="T20" s="8">
        <f>+'[1]2.nesikliai'!T15</f>
        <v>0</v>
      </c>
      <c r="U20" s="8">
        <f>+'[1]2.nesikliai'!U15</f>
        <v>0</v>
      </c>
      <c r="V20" s="8">
        <f>+'[1]2.nesikliai'!V15</f>
        <v>0</v>
      </c>
      <c r="W20" s="8">
        <f>+'[1]2.nesikliai'!W15</f>
        <v>0</v>
      </c>
      <c r="X20" s="8">
        <f>+'[1]2.nesikliai'!X15</f>
        <v>0</v>
      </c>
      <c r="Y20" s="8">
        <f>+'[1]2.nesikliai'!Y15</f>
        <v>0</v>
      </c>
      <c r="Z20" s="8">
        <f>+'[1]2.nesikliai'!Z15</f>
        <v>0</v>
      </c>
      <c r="AA20" s="8">
        <f>+'[1]2.nesikliai'!AA15</f>
        <v>0</v>
      </c>
      <c r="AB20" s="8">
        <f>+'[1]2.nesikliai'!AB15</f>
        <v>0</v>
      </c>
      <c r="AC20" s="8">
        <f>+'[1]2.nesikliai'!AC15</f>
        <v>0</v>
      </c>
      <c r="AD20" s="8">
        <f>+'[1]2.nesikliai'!AD15</f>
        <v>0</v>
      </c>
      <c r="AE20" s="8">
        <f>+'[1]2.nesikliai'!AE15</f>
        <v>0</v>
      </c>
      <c r="AF20" s="8">
        <f>+'[1]2.nesikliai'!AF15</f>
        <v>0</v>
      </c>
      <c r="AG20" s="8">
        <f>+'[1]2.nesikliai'!AG15</f>
        <v>0</v>
      </c>
      <c r="AH20" s="8">
        <f>+'[1]2.nesikliai'!AH15</f>
        <v>0</v>
      </c>
      <c r="AI20" s="8">
        <f>+'[1]2.nesikliai'!AI15</f>
        <v>0</v>
      </c>
      <c r="AJ20" s="8">
        <f>+'[1]2.nesikliai'!AJ15</f>
        <v>0</v>
      </c>
      <c r="AK20" s="8">
        <f>+'[1]2.nesikliai'!AK15</f>
        <v>0</v>
      </c>
      <c r="AL20" s="8">
        <f>+'[1]2.nesikliai'!AL15</f>
        <v>0</v>
      </c>
      <c r="AM20" s="8">
        <f>+'[1]2.nesikliai'!AM15</f>
        <v>0</v>
      </c>
      <c r="AN20" s="8">
        <f>+'[1]2.nesikliai'!AN15</f>
        <v>0</v>
      </c>
      <c r="AO20" s="8">
        <f>+'[1]2.nesikliai'!AO15</f>
        <v>0</v>
      </c>
      <c r="AP20" s="8">
        <f>+'[1]2.nesikliai'!AP15</f>
        <v>0</v>
      </c>
      <c r="AQ20" s="8">
        <f>+'[1]2.nesikliai'!AQ15</f>
        <v>0</v>
      </c>
      <c r="AR20" s="8">
        <f>+'[1]2.nesikliai'!AR15</f>
        <v>0</v>
      </c>
      <c r="AS20" s="8">
        <f>+'[1]2.nesikliai'!AS15</f>
        <v>0</v>
      </c>
      <c r="AV20" s="9">
        <f t="shared" si="0"/>
        <v>0</v>
      </c>
    </row>
    <row r="21" spans="1:48" s="3" customFormat="1" ht="15" customHeight="1" x14ac:dyDescent="0.2">
      <c r="A21" s="1">
        <v>10</v>
      </c>
      <c r="B21" s="6" t="str">
        <f>INDEX([1]PC!$C$6:$C$65,MATCH(A21,[1]PC!$B$6:$B$65,0))</f>
        <v>NS10</v>
      </c>
      <c r="C21" s="6" t="str">
        <f>INDEX([1]PC!$D$6:$D$65,MATCH(A21,[1]PC!$B$6:$B$65,0))</f>
        <v>Infrastruktūros eksploatacija</v>
      </c>
      <c r="D21" s="6" t="str">
        <f>INDEX([1]PC!$E$6:$E$65,MATCH(A21,[1]PC!$B$6:$B$65,0))&amp;", "&amp;INDEX([1]PC!$F$6:$F$65,MATCH(A21,[1]PC!$B$6:$B$65,0))</f>
        <v>Turto draudimo sąnaudų paskirstymas, Ataskaitinio laikotarpio vidutinės transporto priemonių draudimo sąnaudos</v>
      </c>
      <c r="E21" s="7">
        <f t="shared" si="1"/>
        <v>1</v>
      </c>
      <c r="F21" s="8">
        <v>0.77</v>
      </c>
      <c r="G21" s="8">
        <f>+'[1]2.nesikliai'!G16</f>
        <v>0</v>
      </c>
      <c r="H21" s="8">
        <f>+'[1]2.nesikliai'!H16</f>
        <v>0</v>
      </c>
      <c r="I21" s="8">
        <f>+'[1]2.nesikliai'!I16</f>
        <v>0</v>
      </c>
      <c r="J21" s="8">
        <v>0.23</v>
      </c>
      <c r="K21" s="8">
        <f>+'[1]2.nesikliai'!K16</f>
        <v>0</v>
      </c>
      <c r="L21" s="8">
        <f>+'[1]2.nesikliai'!L16</f>
        <v>0</v>
      </c>
      <c r="M21" s="8" t="s">
        <v>34</v>
      </c>
      <c r="N21" s="8">
        <f>+'[1]2.nesikliai'!N16</f>
        <v>0</v>
      </c>
      <c r="O21" s="8">
        <f>+'[1]2.nesikliai'!O16</f>
        <v>0</v>
      </c>
      <c r="P21" s="8">
        <f>+'[1]2.nesikliai'!P16</f>
        <v>0</v>
      </c>
      <c r="Q21" s="8">
        <f>+'[1]2.nesikliai'!Q16</f>
        <v>0</v>
      </c>
      <c r="R21" s="8">
        <f>+'[1]2.nesikliai'!R16</f>
        <v>0</v>
      </c>
      <c r="S21" s="8">
        <f>+'[1]2.nesikliai'!S16</f>
        <v>0</v>
      </c>
      <c r="T21" s="8">
        <f>+'[1]2.nesikliai'!T16</f>
        <v>0</v>
      </c>
      <c r="U21" s="8">
        <f>+'[1]2.nesikliai'!U16</f>
        <v>0</v>
      </c>
      <c r="V21" s="8">
        <f>+'[1]2.nesikliai'!V16</f>
        <v>0</v>
      </c>
      <c r="W21" s="8">
        <f>+'[1]2.nesikliai'!W16</f>
        <v>0</v>
      </c>
      <c r="X21" s="8">
        <f>+'[1]2.nesikliai'!X16</f>
        <v>0</v>
      </c>
      <c r="Y21" s="8">
        <f>+'[1]2.nesikliai'!Y16</f>
        <v>0</v>
      </c>
      <c r="Z21" s="8">
        <f>+'[1]2.nesikliai'!Z16</f>
        <v>0</v>
      </c>
      <c r="AA21" s="8">
        <f>+'[1]2.nesikliai'!AA16</f>
        <v>0</v>
      </c>
      <c r="AB21" s="8">
        <f>+'[1]2.nesikliai'!AB16</f>
        <v>0</v>
      </c>
      <c r="AC21" s="8">
        <f>+'[1]2.nesikliai'!AC16</f>
        <v>0</v>
      </c>
      <c r="AD21" s="8">
        <f>+'[1]2.nesikliai'!AD16</f>
        <v>0</v>
      </c>
      <c r="AE21" s="8">
        <f>+'[1]2.nesikliai'!AE16</f>
        <v>0</v>
      </c>
      <c r="AF21" s="8">
        <f>+'[1]2.nesikliai'!AF16</f>
        <v>0</v>
      </c>
      <c r="AG21" s="8">
        <f>+'[1]2.nesikliai'!AG16</f>
        <v>0</v>
      </c>
      <c r="AH21" s="8">
        <f>+'[1]2.nesikliai'!AH16</f>
        <v>0</v>
      </c>
      <c r="AI21" s="8">
        <f>+'[1]2.nesikliai'!AI16</f>
        <v>0</v>
      </c>
      <c r="AJ21" s="8">
        <f>+'[1]2.nesikliai'!AJ16</f>
        <v>0</v>
      </c>
      <c r="AK21" s="8">
        <f>+'[1]2.nesikliai'!AK16</f>
        <v>0</v>
      </c>
      <c r="AL21" s="8">
        <f>+'[1]2.nesikliai'!AL16</f>
        <v>0</v>
      </c>
      <c r="AM21" s="8">
        <f>+'[1]2.nesikliai'!AM16</f>
        <v>0</v>
      </c>
      <c r="AN21" s="8">
        <f>+'[1]2.nesikliai'!AN16</f>
        <v>0</v>
      </c>
      <c r="AO21" s="8">
        <f>+'[1]2.nesikliai'!AO16</f>
        <v>0</v>
      </c>
      <c r="AP21" s="8">
        <f>+'[1]2.nesikliai'!AP16</f>
        <v>0</v>
      </c>
      <c r="AQ21" s="8">
        <f>+'[1]2.nesikliai'!AQ16</f>
        <v>0</v>
      </c>
      <c r="AR21" s="8">
        <f>+'[1]2.nesikliai'!AR16</f>
        <v>0</v>
      </c>
      <c r="AS21" s="8">
        <f>+'[1]2.nesikliai'!AS16</f>
        <v>0</v>
      </c>
      <c r="AV21" s="9">
        <f t="shared" si="0"/>
        <v>0</v>
      </c>
    </row>
    <row r="22" spans="1:48" s="3" customFormat="1" ht="15" customHeight="1" x14ac:dyDescent="0.2">
      <c r="A22" s="1">
        <v>11</v>
      </c>
      <c r="B22" s="6" t="str">
        <f>INDEX([1]PC!$C$6:$C$65,MATCH(A22,[1]PC!$B$6:$B$65,0))</f>
        <v>NS11</v>
      </c>
      <c r="C22" s="6" t="str">
        <f>INDEX([1]PC!$D$6:$D$65,MATCH(A22,[1]PC!$B$6:$B$65,0))</f>
        <v>Infrastruktūros eksploatacija</v>
      </c>
      <c r="D22" s="6" t="str">
        <f>INDEX([1]PC!$E$6:$E$65,MATCH(A22,[1]PC!$B$6:$B$65,0))&amp;", "&amp;INDEX([1]PC!$F$6:$F$65,MATCH(A22,[1]PC!$B$6:$B$65,0))</f>
        <v>Mechanizmų kuro sąnaudų paskirstymas, Ataskaitinio laikotarpio vidutinis kuro suvartojimas</v>
      </c>
      <c r="E22" s="7">
        <f t="shared" si="1"/>
        <v>1</v>
      </c>
      <c r="F22" s="8">
        <v>0.28999999999999998</v>
      </c>
      <c r="G22" s="8">
        <f>+'[1]2.nesikliai'!G17</f>
        <v>0</v>
      </c>
      <c r="H22" s="8">
        <f>+'[1]2.nesikliai'!H17</f>
        <v>0</v>
      </c>
      <c r="I22" s="8">
        <f>+'[1]2.nesikliai'!I17</f>
        <v>0</v>
      </c>
      <c r="J22" s="8">
        <v>0.71</v>
      </c>
      <c r="K22" s="8">
        <f>+'[1]2.nesikliai'!K17</f>
        <v>0</v>
      </c>
      <c r="L22" s="8">
        <f>+'[1]2.nesikliai'!L17</f>
        <v>0</v>
      </c>
      <c r="M22" s="8">
        <f>+'[1]2.nesikliai'!M17</f>
        <v>0</v>
      </c>
      <c r="N22" s="8">
        <f>+'[1]2.nesikliai'!N17</f>
        <v>0</v>
      </c>
      <c r="O22" s="8">
        <f>+'[1]2.nesikliai'!O17</f>
        <v>0</v>
      </c>
      <c r="P22" s="8">
        <f>+'[1]2.nesikliai'!P17</f>
        <v>0</v>
      </c>
      <c r="Q22" s="8">
        <f>+'[1]2.nesikliai'!Q17</f>
        <v>0</v>
      </c>
      <c r="R22" s="8">
        <f>+'[1]2.nesikliai'!R17</f>
        <v>0</v>
      </c>
      <c r="S22" s="8">
        <f>+'[1]2.nesikliai'!S17</f>
        <v>0</v>
      </c>
      <c r="T22" s="8">
        <f>+'[1]2.nesikliai'!T17</f>
        <v>0</v>
      </c>
      <c r="U22" s="8">
        <f>+'[1]2.nesikliai'!U17</f>
        <v>0</v>
      </c>
      <c r="V22" s="8">
        <f>+'[1]2.nesikliai'!V17</f>
        <v>0</v>
      </c>
      <c r="W22" s="8">
        <f>+'[1]2.nesikliai'!W17</f>
        <v>0</v>
      </c>
      <c r="X22" s="8">
        <f>+'[1]2.nesikliai'!X17</f>
        <v>0</v>
      </c>
      <c r="Y22" s="8">
        <f>+'[1]2.nesikliai'!Y17</f>
        <v>0</v>
      </c>
      <c r="Z22" s="8">
        <f>+'[1]2.nesikliai'!Z17</f>
        <v>0</v>
      </c>
      <c r="AA22" s="8">
        <f>+'[1]2.nesikliai'!AA17</f>
        <v>0</v>
      </c>
      <c r="AB22" s="8">
        <f>+'[1]2.nesikliai'!AB17</f>
        <v>0</v>
      </c>
      <c r="AC22" s="8">
        <f>+'[1]2.nesikliai'!AC17</f>
        <v>0</v>
      </c>
      <c r="AD22" s="8">
        <f>+'[1]2.nesikliai'!AD17</f>
        <v>0</v>
      </c>
      <c r="AE22" s="8">
        <f>+'[1]2.nesikliai'!AE17</f>
        <v>0</v>
      </c>
      <c r="AF22" s="8">
        <f>+'[1]2.nesikliai'!AF17</f>
        <v>0</v>
      </c>
      <c r="AG22" s="8">
        <f>+'[1]2.nesikliai'!AG17</f>
        <v>0</v>
      </c>
      <c r="AH22" s="8">
        <f>+'[1]2.nesikliai'!AH17</f>
        <v>0</v>
      </c>
      <c r="AI22" s="8">
        <f>+'[1]2.nesikliai'!AI17</f>
        <v>0</v>
      </c>
      <c r="AJ22" s="8">
        <f>+'[1]2.nesikliai'!AJ17</f>
        <v>0</v>
      </c>
      <c r="AK22" s="8">
        <f>+'[1]2.nesikliai'!AK17</f>
        <v>0</v>
      </c>
      <c r="AL22" s="8">
        <f>+'[1]2.nesikliai'!AL17</f>
        <v>0</v>
      </c>
      <c r="AM22" s="8">
        <f>+'[1]2.nesikliai'!AM17</f>
        <v>0</v>
      </c>
      <c r="AN22" s="8">
        <f>+'[1]2.nesikliai'!AN17</f>
        <v>0</v>
      </c>
      <c r="AO22" s="8">
        <f>+'[1]2.nesikliai'!AO17</f>
        <v>0</v>
      </c>
      <c r="AP22" s="8">
        <f>+'[1]2.nesikliai'!AP17</f>
        <v>0</v>
      </c>
      <c r="AQ22" s="8">
        <f>+'[1]2.nesikliai'!AQ17</f>
        <v>0</v>
      </c>
      <c r="AR22" s="8">
        <f>+'[1]2.nesikliai'!AR17</f>
        <v>0</v>
      </c>
      <c r="AS22" s="8">
        <f>+'[1]2.nesikliai'!AS17</f>
        <v>0</v>
      </c>
      <c r="AV22" s="9">
        <f t="shared" si="0"/>
        <v>0</v>
      </c>
    </row>
    <row r="23" spans="1:48" x14ac:dyDescent="0.2">
      <c r="B23" s="11" t="s">
        <v>31</v>
      </c>
      <c r="C23" s="12"/>
      <c r="D23" s="10"/>
      <c r="E23" s="7">
        <v>166834.54383966656</v>
      </c>
      <c r="F23" s="24">
        <v>101770.52040775934</v>
      </c>
      <c r="G23" s="24"/>
      <c r="H23" s="24"/>
      <c r="I23" s="24"/>
      <c r="J23" s="24">
        <v>47466.45337191756</v>
      </c>
      <c r="K23" s="24"/>
      <c r="L23" s="24"/>
      <c r="M23" s="24">
        <v>8129.1557572992315</v>
      </c>
      <c r="N23" s="24">
        <v>2345.2234483143802</v>
      </c>
      <c r="O23" s="24"/>
      <c r="P23" s="24">
        <v>1998.9922121531135</v>
      </c>
      <c r="Q23" s="24">
        <f>'[1]11'!AJ10</f>
        <v>0</v>
      </c>
      <c r="R23" s="24">
        <f>'[1]11'!AK10</f>
        <v>0</v>
      </c>
      <c r="S23" s="24">
        <f>'[1]11'!AL10</f>
        <v>0</v>
      </c>
      <c r="T23" s="24">
        <f>'[1]11'!AM10</f>
        <v>0</v>
      </c>
      <c r="U23" s="24">
        <f>'[1]11'!AN10</f>
        <v>0</v>
      </c>
      <c r="V23" s="24">
        <f>'[1]11'!AO10</f>
        <v>0</v>
      </c>
      <c r="W23" s="24">
        <f>'[1]11'!AP10</f>
        <v>0</v>
      </c>
      <c r="X23" s="24">
        <v>171.51480255638955</v>
      </c>
      <c r="Y23" s="24">
        <f>'[1]11'!AR10</f>
        <v>0</v>
      </c>
      <c r="Z23" s="24">
        <f>'[1]11'!AS10</f>
        <v>0</v>
      </c>
      <c r="AA23" s="24">
        <f>'[1]11'!AT10</f>
        <v>0</v>
      </c>
      <c r="AB23" s="24">
        <f>'[1]11'!AU10</f>
        <v>0</v>
      </c>
      <c r="AC23" s="24">
        <f>'[1]11'!AV10</f>
        <v>0</v>
      </c>
      <c r="AD23" s="24">
        <f>'[1]11'!AW10</f>
        <v>0</v>
      </c>
      <c r="AE23" s="24">
        <f>'[1]11'!AX10</f>
        <v>0</v>
      </c>
      <c r="AF23" s="24">
        <f>'[1]11'!AY10</f>
        <v>0</v>
      </c>
      <c r="AG23" s="24">
        <f>'[1]11'!AZ10</f>
        <v>0</v>
      </c>
      <c r="AH23" s="24">
        <f>'[1]11'!BA10</f>
        <v>0</v>
      </c>
      <c r="AI23" s="24">
        <f>'[1]11'!BB10</f>
        <v>0</v>
      </c>
      <c r="AJ23" s="24">
        <f>'[1]11'!BC10</f>
        <v>0</v>
      </c>
      <c r="AK23" s="24">
        <f>'[1]11'!BD10</f>
        <v>0</v>
      </c>
      <c r="AL23" s="24">
        <f>'[1]11'!BE10</f>
        <v>0</v>
      </c>
      <c r="AM23" s="24">
        <f>'[1]11'!BF10</f>
        <v>0</v>
      </c>
      <c r="AN23" s="24">
        <f>'[1]11'!BG10</f>
        <v>0</v>
      </c>
      <c r="AO23" s="24">
        <f>'[1]11'!BH10</f>
        <v>0</v>
      </c>
      <c r="AP23" s="24">
        <f>'[1]11'!BI10</f>
        <v>0</v>
      </c>
      <c r="AQ23" s="24">
        <f>'[1]11'!BJ10</f>
        <v>0</v>
      </c>
      <c r="AR23" s="24">
        <f>'[1]11'!BK10</f>
        <v>0</v>
      </c>
      <c r="AS23" s="24">
        <f>'[1]11'!BL10</f>
        <v>0</v>
      </c>
      <c r="AU23" s="3"/>
      <c r="AV23" s="9">
        <f t="shared" si="0"/>
        <v>4952.6838396665407</v>
      </c>
    </row>
    <row r="25" spans="1:48" x14ac:dyDescent="0.2">
      <c r="B25" s="3"/>
    </row>
  </sheetData>
  <mergeCells count="59">
    <mergeCell ref="E2:E3"/>
    <mergeCell ref="AH8:AJ8"/>
    <mergeCell ref="F6:Y6"/>
    <mergeCell ref="Z6:AS6"/>
    <mergeCell ref="B7:B10"/>
    <mergeCell ref="C7:C10"/>
    <mergeCell ref="D7:D10"/>
    <mergeCell ref="E7:E10"/>
    <mergeCell ref="F7:Y7"/>
    <mergeCell ref="Z7:AS7"/>
    <mergeCell ref="F8:I8"/>
    <mergeCell ref="J8:L8"/>
    <mergeCell ref="U9:U10"/>
    <mergeCell ref="AL8:AM8"/>
    <mergeCell ref="AP8:AS8"/>
    <mergeCell ref="F9:G9"/>
    <mergeCell ref="H9:I9"/>
    <mergeCell ref="J9:J10"/>
    <mergeCell ref="K9:K10"/>
    <mergeCell ref="L9:L10"/>
    <mergeCell ref="M9:M10"/>
    <mergeCell ref="N9:N10"/>
    <mergeCell ref="O9:O10"/>
    <mergeCell ref="N8:P8"/>
    <mergeCell ref="R8:S8"/>
    <mergeCell ref="V8:Y8"/>
    <mergeCell ref="Z8:AC8"/>
    <mergeCell ref="AD8:AF8"/>
    <mergeCell ref="P9:P10"/>
    <mergeCell ref="Q9:Q10"/>
    <mergeCell ref="R9:R10"/>
    <mergeCell ref="S9:S10"/>
    <mergeCell ref="T9:T10"/>
    <mergeCell ref="AF9:AF10"/>
    <mergeCell ref="AG9:AG10"/>
    <mergeCell ref="AH9:AH10"/>
    <mergeCell ref="AI9:AI10"/>
    <mergeCell ref="V9:V10"/>
    <mergeCell ref="W9:W10"/>
    <mergeCell ref="X9:X10"/>
    <mergeCell ref="Y9:Y10"/>
    <mergeCell ref="Z9:AA9"/>
    <mergeCell ref="AB9:AC9"/>
    <mergeCell ref="B23:C23"/>
    <mergeCell ref="AP9:AP10"/>
    <mergeCell ref="AQ9:AQ10"/>
    <mergeCell ref="AR9:AR10"/>
    <mergeCell ref="AS9:AS10"/>
    <mergeCell ref="B11:C11"/>
    <mergeCell ref="F11:Y11"/>
    <mergeCell ref="Z11:AS11"/>
    <mergeCell ref="AJ9:AJ10"/>
    <mergeCell ref="AK9:AK10"/>
    <mergeCell ref="AL9:AL10"/>
    <mergeCell ref="AM9:AM10"/>
    <mergeCell ref="AN9:AN10"/>
    <mergeCell ref="AO9:AO10"/>
    <mergeCell ref="AD9:AD10"/>
    <mergeCell ref="AE9:A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Ingab</dc:creator>
  <cp:lastModifiedBy>Ingab</cp:lastModifiedBy>
  <dcterms:created xsi:type="dcterms:W3CDTF">2023-04-11T08:32:29Z</dcterms:created>
  <dcterms:modified xsi:type="dcterms:W3CDTF">2024-05-14T06:17:00Z</dcterms:modified>
</cp:coreProperties>
</file>